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35" windowWidth="2406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SOPS!$B$1:$L$135</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L122" i="1" l="1"/>
  <c r="J122" i="1"/>
  <c r="J135" i="1" l="1"/>
  <c r="L130" i="1"/>
  <c r="J130" i="1"/>
  <c r="L126" i="1"/>
  <c r="J126" i="1"/>
  <c r="L118" i="1"/>
  <c r="J118" i="1"/>
  <c r="L114" i="1"/>
  <c r="L135" i="1" s="1"/>
  <c r="J114" i="1"/>
  <c r="L111" i="1"/>
  <c r="J111" i="1"/>
  <c r="L106" i="1"/>
  <c r="J106" i="1"/>
  <c r="L102" i="1"/>
  <c r="J102" i="1"/>
  <c r="J99" i="1"/>
  <c r="L94" i="1"/>
  <c r="J94" i="1"/>
  <c r="L90" i="1"/>
  <c r="J90" i="1"/>
  <c r="L86" i="1"/>
  <c r="J86" i="1"/>
  <c r="L82" i="1"/>
  <c r="J82" i="1"/>
  <c r="L78" i="1"/>
  <c r="L99" i="1" s="1"/>
  <c r="J78" i="1"/>
  <c r="L75" i="1"/>
  <c r="J75" i="1"/>
  <c r="L70" i="1"/>
  <c r="J70" i="1"/>
  <c r="J67" i="1"/>
  <c r="L62" i="1"/>
  <c r="J62" i="1"/>
  <c r="L58" i="1"/>
  <c r="L67" i="1" s="1"/>
  <c r="J58" i="1"/>
  <c r="L54" i="1"/>
  <c r="J54" i="1"/>
  <c r="J51" i="1"/>
  <c r="L46" i="1"/>
  <c r="J46" i="1"/>
  <c r="N2" i="1"/>
  <c r="J39" i="1"/>
  <c r="L34" i="1"/>
  <c r="J34" i="1"/>
  <c r="L30" i="1"/>
  <c r="J30" i="1"/>
  <c r="L26" i="1"/>
  <c r="J26" i="1"/>
  <c r="L22" i="1"/>
  <c r="J22" i="1"/>
  <c r="L18" i="1"/>
  <c r="J18" i="1"/>
  <c r="L14" i="1"/>
  <c r="L39" i="1" s="1"/>
  <c r="J14" i="1"/>
  <c r="L51"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<sst xmlns="http://schemas.openxmlformats.org/spreadsheetml/2006/main" count="395" uniqueCount="225">
  <si>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</si>
  <si>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</si>
  <si>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</si>
  <si>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</si>
  <si>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</si>
  <si>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</si>
  <si>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</si>
  <si>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</si>
  <si>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</si>
  <si>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</si>
  <si>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</si>
  <si>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</si>
  <si>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</si>
  <si>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</si>
  <si>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</si>
  <si>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</si>
  <si>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</si>
  <si>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</si>
  <si>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</si>
  <si>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</si>
  <si>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</si>
  <si>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</si>
  <si>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</si>
  <si>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</si>
  <si>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</si>
  <si>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</si>
  <si>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</si>
  <si>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</si>
  <si>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</si>
  <si>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</si>
  <si>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</si>
  <si>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</si>
  <si>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</si>
  <si>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</si>
  <si>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</si>
  <si>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</si>
  <si>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</si>
  <si>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</si>
  <si>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</si>
  <si>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</si>
  <si>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</si>
  <si>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</si>
  <si>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</si>
  <si>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</si>
  <si>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</si>
  <si>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</si>
  <si>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</si>
  <si>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</si>
  <si>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</si>
  <si>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</si>
  <si>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</si>
  <si>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</si>
  <si>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</si>
  <si>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</si>
  <si>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</si>
  <si>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</si>
  <si>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</si>
  <si>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</si>
  <si>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</si>
  <si>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</si>
  <si>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</si>
  <si>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</si>
  <si>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</si>
  <si>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</si>
  <si>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</si>
  <si>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</si>
  <si>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</si>
  <si>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</si>
  <si>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</si>
  <si>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</si>
  <si>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</si>
  <si>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</si>
  <si>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</si>
  <si>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</si>
  <si>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</si>
  <si>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</si>
  <si>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</si>
  <si>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</si>
  <si>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</si>
  <si>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</si>
  <si>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</si>
  <si>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</si>
  <si>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</si>
  <si>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</si>
  <si>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</si>
  <si>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</si>
  <si>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</si>
  <si>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</si>
  <si>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</si>
  <si>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</si>
  <si>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</si>
  <si>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</si>
  <si>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</si>
  <si>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</si>
  <si>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</si>
  <si>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</si>
  <si>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</si>
  <si>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</si>
  <si>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</si>
  <si>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</si>
  <si>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</si>
  <si>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</si>
  <si>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</si>
  <si>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</si>
  <si>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</si>
  <si>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</si>
  <si>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</si>
  <si>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</si>
  <si>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</si>
  <si>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</si>
  <si>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</si>
  <si>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07-10-01.2</t>
  </si>
  <si>
    <t>ŽST Praha Horní Počernice, vlečka PRAGORENT,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</si>
  <si>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</si>
  <si>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</si>
  <si>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</si>
  <si>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</si>
  <si>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</si>
  <si>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</si>
  <si>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</si>
  <si>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</si>
  <si>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</si>
  <si>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1: 24,794; dle VK/15</t>
  </si>
  <si>
    <t>Technická specifikace položky odpovídá příslušné cenové soustavě</t>
  </si>
  <si>
    <t>015210</t>
  </si>
  <si>
    <t>POPLATKY ZA LIKVIDACŮ ODPADŮ NEKONTAMINOVANÝCH - 17 01 01  ŽELEZNIČNÍ PRAŽCE BETONOVÉ</t>
  </si>
  <si>
    <t>1: 55*0,272; dle VK/18, převod na tuny</t>
  </si>
  <si>
    <t>015250</t>
  </si>
  <si>
    <t>POPLATKY ZA LIKVIDACŮ ODPADŮ NEKONTAMINOVANÝCH - 17 02 03  POLYETYLÉNOVÉ  PODLOŽKY (ŽEL. SVRŠEK)</t>
  </si>
  <si>
    <t>1: 0,01; dle VK/21</t>
  </si>
  <si>
    <t>015260</t>
  </si>
  <si>
    <t>POPLATKY ZA LIKVIDACŮ ODPADŮ NEKONTAMINOVANÝCH - 07 02 99  PRYŽOVÉ PODLOŽKY (ŽEL. SVRŠEK)</t>
  </si>
  <si>
    <t>1: 0,02; dle VK/22</t>
  </si>
  <si>
    <t>R015111a</t>
  </si>
  <si>
    <t>R 201</t>
  </si>
  <si>
    <t>POPLATKY ZA LIKVIDACŮ ODPADŮ NEKONTAMINOVANÝCH - 17 05 04  VYTĚŽENÉ ZEMINY A HORNINY -  I. TŘÍDA - TĚŽITELNOSTI, k rekultivaci</t>
  </si>
  <si>
    <t>1: (9,447)*2,0; dle položek dílu 10, odvoz do12 km Nehvizdy odkopávky+rýhy+ šachty, objem hmotnost zeminy 2,0 t/m3</t>
  </si>
  <si>
    <t>R015111b</t>
  </si>
  <si>
    <t>POPLATKY ZA LIKVIDACŮ ODPADŮ NEKONTAMINOVANÝCH - 17 05 04  VYTĚŽENÉ ZEMINY A HORNINY -  I. TŘÍDA - TĚŽITELNOSTI, znešištěné, na skládku odpadů</t>
  </si>
  <si>
    <t>1: 4,653*2,0; dle položek dílu 10, odvoz 20 km (resp. 31 km Benátský vrch), odkopávky+rýhy+ šachty, objem hmotnost zeminy 2,0 t/m3</t>
  </si>
  <si>
    <t>05</t>
  </si>
  <si>
    <t>MATERIÁL ŽELEZNIČNÍHO SVRŠKU</t>
  </si>
  <si>
    <t>Materiál 201</t>
  </si>
  <si>
    <t>RD0518cnm2.1</t>
  </si>
  <si>
    <t>doprava KOLEJNIC 49 E1 R260</t>
  </si>
  <si>
    <t>tkm</t>
  </si>
  <si>
    <t>zajišťuje zhotovitel</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</si>
  <si>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</si>
  <si>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10</t>
  </si>
  <si>
    <t>123736</t>
  </si>
  <si>
    <t>ODKOP PRO SPOD STAVBU SILNIC A ŽELEZNIC TŘ. I, ODVOZ DO 12KM</t>
  </si>
  <si>
    <t>M3</t>
  </si>
  <si>
    <t>1: 0,67*14,1;  67% dle VK/14, odvoz na terénní úpravy Nehvizdy 11 km</t>
  </si>
  <si>
    <t>123738</t>
  </si>
  <si>
    <t>ODKOP PRO SPOD STAVBU SILNIC A ŽELEZNIC TŘ. I, ODVOZ DO 20KM</t>
  </si>
  <si>
    <t>1: 0,33*14,1; 67% dle VK/14, odvoz na skládku Benátský vrch 31 km176</t>
  </si>
  <si>
    <t>123739</t>
  </si>
  <si>
    <t>PŘÍPLATEK ZA DALŠÍ 1KM DOPRAVY ZEMINY</t>
  </si>
  <si>
    <t>1: (31-20)*0,33*14,1; dle VK/14, odvoz na skládku Benátský vrch 31 km</t>
  </si>
  <si>
    <t>50</t>
  </si>
  <si>
    <t>Komunikace</t>
  </si>
  <si>
    <t>501101</t>
  </si>
  <si>
    <t>ZŘÍZENÍ KONSTRUKČNÍ VRSTVY TĚLESA ŽELEZNIČNÍHO SPODKU ZE ŠTĚRKODRTI NOVÉ</t>
  </si>
  <si>
    <t>1: 14,1; dle VK/13</t>
  </si>
  <si>
    <t>52</t>
  </si>
  <si>
    <t>Zřízení drážního svršku</t>
  </si>
  <si>
    <t>512550</t>
  </si>
  <si>
    <t>KOLEJOVÉ LOŽE - ZŘÍZENÍ Z KAMENIVA HRUBÉHO DRCENÉHO (ŠTĚRK)</t>
  </si>
  <si>
    <t>1: 20; dle VK/5</t>
  </si>
  <si>
    <t>R528372cnm2.1</t>
  </si>
  <si>
    <t>KOLEJ 49 E1, ROZD. "U", BEZSTYKOVÁ, PR. BET. VÝHYBKOVÝ KRÁTKÝ, UP. PRUŽNÉ</t>
  </si>
  <si>
    <t>M</t>
  </si>
  <si>
    <t>1: 4,20; dle VK/8</t>
  </si>
  <si>
    <t>R528392cnm2.1</t>
  </si>
  <si>
    <t>KOLEJ 49 E1, ROZD. "U", BEZSTYKOVÁ, PR. BET. VÝHYBKOVÝ DLOUHÝ, UP. PRUŽNÉ</t>
  </si>
  <si>
    <t>1: 3,640; dle VK/9</t>
  </si>
  <si>
    <t>52A741</t>
  </si>
  <si>
    <t>KOLEJ 49 E1 REGENEROVANÁ, ROZD. "U", STYKOVANÁ, PR. BET. PODKLADNICOVÝ UŽITÝ, UP. TUHÉ</t>
  </si>
  <si>
    <t>1: 22,33; dle VK/10</t>
  </si>
  <si>
    <t>545121</t>
  </si>
  <si>
    <t>SVAR KOLEJNIC (STEJNÉHO TVARU) 49 E1, T JEDNOTLIVĚ</t>
  </si>
  <si>
    <t>KUS</t>
  </si>
  <si>
    <t>1: 10; dle VK/12</t>
  </si>
  <si>
    <t>92</t>
  </si>
  <si>
    <t>Doplňující konstrukce a práce na železnici</t>
  </si>
  <si>
    <t>925110</t>
  </si>
  <si>
    <t>DRÁŽNÍ STEZKY Z DRTI TL. DO 50 MM</t>
  </si>
  <si>
    <t>M2</t>
  </si>
  <si>
    <t>1: 1,2/0,05; dle VK/7, převod na m2, frakce 4/8</t>
  </si>
  <si>
    <t>R925120mj</t>
  </si>
  <si>
    <t>DRÁŽNÍ STEZKY TL. PŘES 50 MM</t>
  </si>
  <si>
    <t>m3</t>
  </si>
  <si>
    <t>1: 4,9; dle VK/6, frakce 32/63</t>
  </si>
  <si>
    <t>96</t>
  </si>
  <si>
    <t>Bourání a demontáže</t>
  </si>
  <si>
    <t>965010</t>
  </si>
  <si>
    <t>ODSTRANĚNÍ KOLEJOVÉHO LOŽE A DRÁŽNÍCH STEZEK</t>
  </si>
  <si>
    <t>1: 45,711; dle VK/1</t>
  </si>
  <si>
    <t>965023</t>
  </si>
  <si>
    <t>ODSTRANĚNÍ KOLEJOVÉHO LOŽE A DRÁŽNÍCH STEZEK - ODVOZ NA RECYKLACI</t>
  </si>
  <si>
    <t>M3KM</t>
  </si>
  <si>
    <t>1: 45,711*20; dle VK/1, na RZ Libeň 20 km</t>
  </si>
  <si>
    <t>965113</t>
  </si>
  <si>
    <t>DEMONTÁŽ KOLEJE NA BETONOVÝCH PRAŽCÍCH DO KOLEJOVÝCH POLÍ S ODVOZEM NA MONTÁŽNÍ ZÁKLADNU S NÁSLEDNÝM - ROZEBRÁNÍM</t>
  </si>
  <si>
    <t>1: 32,402; dle VK/2</t>
  </si>
  <si>
    <t>965116</t>
  </si>
  <si>
    <t>DEMONTÁŽ KOLEJE NA BETONOVÝCH PRAŽCÍCH - ODVOZ ROZEBRANÝCH SOUČÁSTÍ (Z MÍSTA DEMONTÁŽE NEBO Z - MONTÁŽNÍ ZÁKLADNY) K LIKVIDACI</t>
  </si>
  <si>
    <t>TKM</t>
  </si>
  <si>
    <t>1: (55)*0,272*(9); bet. pražce dle VK/18 na RZ Klíčov, vzdál. 9 km z H. poč_x000D_
2: (3,504)*(13); ocelový šrot dle VK/19 , do Kovošrot D. Měcholupy 13 km_x000D_
3: (0,01+0,02)*31; dle VK/21+22 na skládku Benátský vrch 31 km</t>
  </si>
  <si>
    <t>Celkem za 015</t>
  </si>
  <si>
    <t>Celkem za 05</t>
  </si>
  <si>
    <t>Celkem za 10</t>
  </si>
  <si>
    <t>Celkem za 50</t>
  </si>
  <si>
    <t>Celkem za 52</t>
  </si>
  <si>
    <t>Celkem za 92</t>
  </si>
  <si>
    <t>Celkem za 96</t>
  </si>
  <si>
    <t>do B.1.2 jde</t>
  </si>
  <si>
    <t>Ostatní</t>
  </si>
  <si>
    <t>oprava1 10.6.2019</t>
  </si>
  <si>
    <t>oprava2 12.6.2019</t>
  </si>
  <si>
    <t>965090</t>
  </si>
  <si>
    <t>ODSTRANĚNÍ KOLEJOVÉHO LOŽE A DRÁŽNÍCH STEZEK - DOPRAVA VÝSIVEK</t>
  </si>
  <si>
    <t>1: 45,711*0,3*43; dle VK/1, z toho 30% výsivky z RZ Praha- Libeň na skládku Benátský vrch 43 km, , oprava 2-12.6.2019</t>
  </si>
  <si>
    <t>oprava3 26.6.2019</t>
  </si>
  <si>
    <r>
      <rPr>
        <sz val="8"/>
        <color rgb="FFFF00FF"/>
        <rFont val="Arial CE"/>
        <charset val="238"/>
      </rPr>
      <t>1: 0,774*399; tonáž  dle položky 204, z Místa předání Třinec na MZ H. Počernice 399 km</t>
    </r>
    <r>
      <rPr>
        <sz val="8"/>
        <rFont val="Arial CE"/>
        <charset val="238"/>
      </rPr>
      <t xml:space="preserve">
2: 4,20*2*0,04939: dle VK/8, přepočet na tuny+ 3,640*2*0,04939: dle VK/9, přepočet na tuny, celkem t 0,774</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</si>
</sst>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00B050"/>
      <name val="Arial"/>
      <family val="2"/>
      <charset val="238"/>
    </font>
    <font>
      <sz val="8"/>
      <color rgb="FFDF572D"/>
      <name val="Arial"/>
      <family val="2"/>
      <charset val="238"/>
    </font>
    <font>
      <sz val="8"/>
      <color rgb="FFDF572D"/>
      <name val="Arial CE"/>
      <charset val="238"/>
    </font>
    <font>
      <sz val="8"/>
      <color rgb="FFFF00FF"/>
      <name val="Arial"/>
      <family val="2"/>
      <charset val="238"/>
    </font>
    <font>
      <b/>
      <sz val="10"/>
      <color rgb="FFFF00FF"/>
      <name val="Arial"/>
      <family val="2"/>
      <charset val="238"/>
    </font>
    <font>
      <sz val="8"/>
      <color rgb="FFFF00FF"/>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47" fillId="0" borderId="0" xfId="0" applyFont="1" applyAlignment="1" applyProtection="1">
      <alignment vertical="center"/>
      <protection hidden="1"/>
    </xf>
    <xf numFmtId="0" fontId="47" fillId="0" borderId="0" xfId="0" applyFont="1" applyAlignment="1" applyProtection="1">
      <alignment vertical="center"/>
      <protection locked="0"/>
    </xf>
    <xf numFmtId="0" fontId="48" fillId="0" borderId="57" xfId="0" applyFont="1" applyFill="1" applyBorder="1" applyAlignment="1" applyProtection="1">
      <alignment vertical="center" wrapText="1"/>
      <protection locked="0"/>
    </xf>
    <xf numFmtId="49" fontId="48" fillId="0" borderId="1" xfId="0" applyNumberFormat="1" applyFont="1" applyFill="1" applyBorder="1" applyAlignment="1" applyProtection="1">
      <alignment vertical="center" wrapText="1"/>
      <protection locked="0"/>
    </xf>
    <xf numFmtId="49" fontId="48" fillId="0" borderId="54" xfId="0" applyNumberFormat="1" applyFont="1" applyFill="1" applyBorder="1" applyAlignment="1" applyProtection="1">
      <alignment vertical="center" wrapText="1"/>
      <protection locked="0"/>
    </xf>
    <xf numFmtId="49" fontId="48" fillId="0" borderId="1" xfId="0" applyNumberFormat="1" applyFont="1" applyFill="1" applyBorder="1" applyAlignment="1" applyProtection="1">
      <alignment horizontal="center" vertical="center" wrapText="1"/>
      <protection locked="0"/>
    </xf>
    <xf numFmtId="167" fontId="48" fillId="0" borderId="1" xfId="0" applyNumberFormat="1" applyFont="1" applyFill="1" applyBorder="1" applyAlignment="1" applyProtection="1">
      <alignment horizontal="center" vertical="center" wrapText="1"/>
      <protection locked="0"/>
    </xf>
    <xf numFmtId="4" fontId="48" fillId="0" borderId="1" xfId="0" applyNumberFormat="1" applyFont="1" applyFill="1" applyBorder="1" applyAlignment="1" applyProtection="1">
      <alignment horizontal="right" vertical="center"/>
      <protection locked="0"/>
    </xf>
    <xf numFmtId="4" fontId="48" fillId="0" borderId="62" xfId="0" applyNumberFormat="1" applyFont="1" applyFill="1" applyBorder="1" applyAlignment="1" applyProtection="1">
      <alignment horizontal="right" vertical="center"/>
      <protection locked="0"/>
    </xf>
    <xf numFmtId="0" fontId="48" fillId="0" borderId="56"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7"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4" fontId="48" fillId="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9" fillId="0" borderId="0" xfId="0" applyFont="1" applyAlignment="1" applyProtection="1">
      <alignment vertical="center"/>
      <protection hidden="1"/>
    </xf>
    <xf numFmtId="14" fontId="50" fillId="3" borderId="49" xfId="0" applyNumberFormat="1" applyFont="1" applyFill="1" applyBorder="1" applyAlignment="1" applyProtection="1">
      <alignment vertical="center"/>
      <protection locked="0"/>
    </xf>
    <xf numFmtId="167" fontId="51"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DF572D"/>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43" activePane="bottomLeft" state="frozen"/>
      <selection activeCell="B1" sqref="B1"/>
      <selection pane="bottomLeft" activeCell="F49" sqref="F49"/>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90</v>
      </c>
      <c r="B1" s="186" t="s">
        <v>81</v>
      </c>
      <c r="C1" s="187"/>
      <c r="D1" s="187"/>
      <c r="E1" s="187"/>
      <c r="F1" s="187"/>
      <c r="G1" s="187"/>
      <c r="H1" s="187"/>
      <c r="I1" s="91"/>
      <c r="J1" s="92"/>
      <c r="K1" s="42"/>
      <c r="L1" s="43" t="str">
        <f>D3</f>
        <v>SO 07-10-01.2</v>
      </c>
      <c r="N1" s="150" t="s">
        <v>216</v>
      </c>
    </row>
    <row r="2" spans="1:15" s="13" customFormat="1" ht="57" customHeight="1" thickTop="1" thickBot="1" x14ac:dyDescent="0.3">
      <c r="B2" s="188" t="s">
        <v>10</v>
      </c>
      <c r="C2" s="189"/>
      <c r="D2" s="93"/>
      <c r="E2" s="46"/>
      <c r="F2" s="28" t="s">
        <v>107</v>
      </c>
      <c r="G2" s="44"/>
      <c r="H2" s="45"/>
      <c r="I2" s="190" t="s">
        <v>25</v>
      </c>
      <c r="J2" s="191"/>
      <c r="K2" s="192">
        <f>ROUND(SUBTOTAL(9,L13:L135),2)</f>
        <v>0</v>
      </c>
      <c r="L2" s="193"/>
      <c r="N2" s="151">
        <f>SUM(L42:L45)</f>
        <v>0</v>
      </c>
    </row>
    <row r="3" spans="1:15" s="13" customFormat="1" ht="42.75" customHeight="1" thickTop="1" thickBot="1" x14ac:dyDescent="0.3">
      <c r="B3" s="94" t="s">
        <v>30</v>
      </c>
      <c r="C3" s="95"/>
      <c r="D3" s="96" t="s">
        <v>111</v>
      </c>
      <c r="E3" s="30"/>
      <c r="F3" s="29" t="s">
        <v>112</v>
      </c>
      <c r="G3" s="97"/>
      <c r="H3" s="98"/>
      <c r="I3" s="99"/>
      <c r="J3" s="100"/>
      <c r="K3" s="210"/>
      <c r="L3" s="211"/>
    </row>
    <row r="4" spans="1:15" s="13" customFormat="1" ht="18" customHeight="1" thickTop="1" x14ac:dyDescent="0.25">
      <c r="B4" s="196" t="s">
        <v>19</v>
      </c>
      <c r="C4" s="197"/>
      <c r="D4" s="198"/>
      <c r="E4" s="4" t="s">
        <v>35</v>
      </c>
      <c r="F4" s="41" t="s">
        <v>31</v>
      </c>
      <c r="G4" s="39"/>
      <c r="H4" s="40"/>
      <c r="I4" s="208" t="s">
        <v>28</v>
      </c>
      <c r="J4" s="209"/>
      <c r="K4" s="2">
        <v>824</v>
      </c>
      <c r="L4" s="3">
        <v>80</v>
      </c>
    </row>
    <row r="5" spans="1:15" s="13" customFormat="1" ht="18" customHeight="1" x14ac:dyDescent="0.25">
      <c r="B5" s="101" t="s">
        <v>26</v>
      </c>
      <c r="C5" s="102"/>
      <c r="D5" s="102"/>
      <c r="E5" s="4" t="s">
        <v>27</v>
      </c>
      <c r="F5" s="200" t="str">
        <f>IF((E5="Stádium 2"),"  Dokumentace pro územní řízení - DUR",(IF((E5="Stádium 3"),"  Projektová dokumentace (DOS/DSP)","")))</f>
        <v xml:space="preserve">  Projektová dokumentace (DOS/DSP)</v>
      </c>
      <c r="G5" s="200"/>
      <c r="H5" s="201"/>
      <c r="I5" s="199" t="s">
        <v>20</v>
      </c>
      <c r="J5" s="198"/>
      <c r="K5" s="5" t="s">
        <v>108</v>
      </c>
      <c r="L5" s="48"/>
    </row>
    <row r="6" spans="1:15" s="13" customFormat="1" ht="18" customHeight="1" x14ac:dyDescent="0.2">
      <c r="B6" s="101" t="s">
        <v>18</v>
      </c>
      <c r="C6" s="102"/>
      <c r="D6" s="102"/>
      <c r="E6" s="4" t="s">
        <v>217</v>
      </c>
      <c r="F6" s="212"/>
      <c r="G6" s="212"/>
      <c r="H6" s="213"/>
      <c r="I6" s="199" t="s">
        <v>21</v>
      </c>
      <c r="J6" s="198"/>
      <c r="K6" s="5" t="s">
        <v>109</v>
      </c>
      <c r="L6" s="48"/>
      <c r="N6" s="221" t="s">
        <v>223</v>
      </c>
      <c r="O6" s="52"/>
    </row>
    <row r="7" spans="1:15" s="13" customFormat="1" ht="18" customHeight="1" x14ac:dyDescent="0.2">
      <c r="B7" s="202" t="s">
        <v>22</v>
      </c>
      <c r="C7" s="185"/>
      <c r="D7" s="185"/>
      <c r="E7" s="103">
        <v>44256</v>
      </c>
      <c r="F7" s="214" t="s">
        <v>17</v>
      </c>
      <c r="G7" s="215"/>
      <c r="H7" s="216"/>
      <c r="I7" s="207" t="s">
        <v>24</v>
      </c>
      <c r="J7" s="197"/>
      <c r="K7" s="47">
        <v>2018</v>
      </c>
      <c r="L7" s="49"/>
      <c r="N7" s="167" t="s">
        <v>219</v>
      </c>
      <c r="O7" s="53"/>
    </row>
    <row r="8" spans="1:15" s="13" customFormat="1" ht="19.5" customHeight="1" thickBot="1" x14ac:dyDescent="0.3">
      <c r="B8" s="217" t="s">
        <v>23</v>
      </c>
      <c r="C8" s="218"/>
      <c r="D8" s="218"/>
      <c r="E8" s="104">
        <v>45170</v>
      </c>
      <c r="F8" s="19" t="s">
        <v>97</v>
      </c>
      <c r="G8" s="219" t="s">
        <v>110</v>
      </c>
      <c r="H8" s="220"/>
      <c r="I8" s="184" t="s">
        <v>16</v>
      </c>
      <c r="J8" s="185"/>
      <c r="K8" s="222">
        <v>43642</v>
      </c>
      <c r="L8" s="50"/>
      <c r="N8" s="152" t="s">
        <v>218</v>
      </c>
    </row>
    <row r="9" spans="1:15" s="13" customFormat="1" ht="9.75" customHeight="1" x14ac:dyDescent="0.25">
      <c r="B9" s="205" t="str">
        <f>F2</f>
        <v>Optimalizace traťového úseku Mstětice (mimo) - Praha-Vysočany (včetně) - cnm2.1</v>
      </c>
      <c r="C9" s="206"/>
      <c r="D9" s="206"/>
      <c r="E9" s="206"/>
      <c r="F9" s="206"/>
      <c r="G9" s="206"/>
      <c r="H9" s="206"/>
      <c r="I9" s="206"/>
      <c r="J9" s="206"/>
      <c r="K9" s="20" t="str">
        <f>$I$5</f>
        <v>ISPROFIN:</v>
      </c>
      <c r="L9" s="51" t="str">
        <f>K5</f>
        <v>327 321 4901</v>
      </c>
    </row>
    <row r="10" spans="1:15" s="13" customFormat="1" ht="15" customHeight="1" x14ac:dyDescent="0.25">
      <c r="B10" s="203" t="s">
        <v>11</v>
      </c>
      <c r="C10" s="182" t="s">
        <v>0</v>
      </c>
      <c r="D10" s="182" t="s">
        <v>1</v>
      </c>
      <c r="E10" s="182" t="s">
        <v>12</v>
      </c>
      <c r="F10" s="182" t="s">
        <v>29</v>
      </c>
      <c r="G10" s="182" t="s">
        <v>2</v>
      </c>
      <c r="H10" s="182" t="s">
        <v>3</v>
      </c>
      <c r="I10" s="182" t="s">
        <v>13</v>
      </c>
      <c r="J10" s="182" t="s">
        <v>14</v>
      </c>
      <c r="K10" s="194" t="s">
        <v>94</v>
      </c>
      <c r="L10" s="195"/>
    </row>
    <row r="11" spans="1:15" s="13" customFormat="1" ht="15" customHeight="1" x14ac:dyDescent="0.25">
      <c r="B11" s="203"/>
      <c r="C11" s="182"/>
      <c r="D11" s="182"/>
      <c r="E11" s="182"/>
      <c r="F11" s="182"/>
      <c r="G11" s="182"/>
      <c r="H11" s="182"/>
      <c r="I11" s="182"/>
      <c r="J11" s="182"/>
      <c r="K11" s="194"/>
      <c r="L11" s="195"/>
    </row>
    <row r="12" spans="1:15" s="13" customFormat="1" ht="12.75" customHeight="1" thickBot="1" x14ac:dyDescent="0.3">
      <c r="B12" s="204"/>
      <c r="C12" s="183"/>
      <c r="D12" s="183"/>
      <c r="E12" s="183"/>
      <c r="F12" s="183"/>
      <c r="G12" s="183"/>
      <c r="H12" s="183"/>
      <c r="I12" s="183"/>
      <c r="J12" s="183"/>
      <c r="K12" s="66" t="s">
        <v>15</v>
      </c>
      <c r="L12" s="67" t="s">
        <v>4</v>
      </c>
    </row>
    <row r="13" spans="1:15" s="68" customFormat="1" x14ac:dyDescent="0.2">
      <c r="A13" s="68" t="s">
        <v>113</v>
      </c>
      <c r="B13" s="105" t="s">
        <v>114</v>
      </c>
      <c r="C13" s="106" t="s">
        <v>115</v>
      </c>
      <c r="D13" s="106"/>
      <c r="E13" s="106"/>
      <c r="F13" s="106" t="s">
        <v>116</v>
      </c>
      <c r="G13" s="106"/>
      <c r="H13" s="107"/>
      <c r="I13" s="107"/>
      <c r="J13" s="107"/>
      <c r="K13" s="83"/>
      <c r="L13" s="84"/>
      <c r="M13" s="70"/>
    </row>
    <row r="14" spans="1:15" s="68" customFormat="1" ht="22.5" x14ac:dyDescent="0.2">
      <c r="A14" s="68" t="s">
        <v>117</v>
      </c>
      <c r="B14" s="108">
        <v>6</v>
      </c>
      <c r="C14" s="109" t="s">
        <v>118</v>
      </c>
      <c r="D14" s="109"/>
      <c r="E14" s="109" t="s">
        <v>119</v>
      </c>
      <c r="F14" s="87" t="s">
        <v>120</v>
      </c>
      <c r="G14" s="109" t="s">
        <v>121</v>
      </c>
      <c r="H14" s="110">
        <v>24.794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122</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117</v>
      </c>
      <c r="B18" s="108">
        <v>7</v>
      </c>
      <c r="C18" s="109" t="s">
        <v>124</v>
      </c>
      <c r="D18" s="109"/>
      <c r="E18" s="109" t="s">
        <v>119</v>
      </c>
      <c r="F18" s="87" t="s">
        <v>125</v>
      </c>
      <c r="G18" s="109" t="s">
        <v>121</v>
      </c>
      <c r="H18" s="110">
        <v>14.96</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117</v>
      </c>
      <c r="B22" s="108">
        <v>8</v>
      </c>
      <c r="C22" s="109" t="s">
        <v>127</v>
      </c>
      <c r="D22" s="109"/>
      <c r="E22" s="109" t="s">
        <v>119</v>
      </c>
      <c r="F22" s="87" t="s">
        <v>128</v>
      </c>
      <c r="G22" s="109" t="s">
        <v>121</v>
      </c>
      <c r="H22" s="110">
        <v>0.01</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117</v>
      </c>
      <c r="B26" s="108">
        <v>9</v>
      </c>
      <c r="C26" s="109" t="s">
        <v>130</v>
      </c>
      <c r="D26" s="109"/>
      <c r="E26" s="109" t="s">
        <v>119</v>
      </c>
      <c r="F26" s="87" t="s">
        <v>131</v>
      </c>
      <c r="G26" s="109" t="s">
        <v>121</v>
      </c>
      <c r="H26" s="110">
        <v>0.02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117</v>
      </c>
      <c r="B30" s="108">
        <v>10</v>
      </c>
      <c r="C30" s="109" t="s">
        <v>133</v>
      </c>
      <c r="D30" s="109"/>
      <c r="E30" s="109" t="s">
        <v>134</v>
      </c>
      <c r="F30" s="87" t="s">
        <v>135</v>
      </c>
      <c r="G30" s="109" t="s">
        <v>121</v>
      </c>
      <c r="H30" s="110">
        <v>18.893999999999998</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ht="22.5" x14ac:dyDescent="0.2">
      <c r="A32" s="69" t="s">
        <v>7</v>
      </c>
      <c r="B32" s="111"/>
      <c r="C32" s="112"/>
      <c r="D32" s="112"/>
      <c r="E32" s="112"/>
      <c r="F32" s="87" t="s">
        <v>136</v>
      </c>
      <c r="G32" s="114"/>
      <c r="H32" s="113"/>
      <c r="I32" s="113"/>
      <c r="J32" s="113"/>
      <c r="K32" s="79"/>
      <c r="L32" s="78"/>
    </row>
    <row r="33" spans="1:12" s="68" customFormat="1" x14ac:dyDescent="0.2">
      <c r="A33" s="69" t="s">
        <v>8</v>
      </c>
      <c r="B33" s="111"/>
      <c r="C33" s="112"/>
      <c r="D33" s="112"/>
      <c r="E33" s="112"/>
      <c r="F33" s="87"/>
      <c r="G33" s="114"/>
      <c r="H33" s="113"/>
      <c r="I33" s="113"/>
      <c r="J33" s="113"/>
      <c r="K33" s="79"/>
      <c r="L33" s="78"/>
    </row>
    <row r="34" spans="1:12" s="68" customFormat="1" ht="22.5" x14ac:dyDescent="0.2">
      <c r="A34" s="69" t="s">
        <v>117</v>
      </c>
      <c r="B34" s="108">
        <v>11</v>
      </c>
      <c r="C34" s="109" t="s">
        <v>137</v>
      </c>
      <c r="D34" s="109"/>
      <c r="E34" s="109" t="s">
        <v>134</v>
      </c>
      <c r="F34" s="87" t="s">
        <v>138</v>
      </c>
      <c r="G34" s="115" t="s">
        <v>121</v>
      </c>
      <c r="H34" s="110">
        <v>9.3059999999999992</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ht="22.5" x14ac:dyDescent="0.2">
      <c r="A36" s="69" t="s">
        <v>7</v>
      </c>
      <c r="B36" s="111"/>
      <c r="C36" s="112"/>
      <c r="D36" s="112"/>
      <c r="E36" s="112"/>
      <c r="F36" s="87" t="s">
        <v>139</v>
      </c>
      <c r="G36" s="114"/>
      <c r="H36" s="113"/>
      <c r="I36" s="113"/>
      <c r="J36" s="113"/>
      <c r="K36" s="79"/>
      <c r="L36" s="78"/>
    </row>
    <row r="37" spans="1:12" s="68" customFormat="1" x14ac:dyDescent="0.2">
      <c r="A37" s="69" t="s">
        <v>8</v>
      </c>
      <c r="B37" s="111"/>
      <c r="C37" s="112"/>
      <c r="D37" s="112"/>
      <c r="E37" s="112"/>
      <c r="F37" s="87"/>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101</v>
      </c>
      <c r="B39" s="120"/>
      <c r="C39" s="121" t="s">
        <v>209</v>
      </c>
      <c r="D39" s="121"/>
      <c r="E39" s="121"/>
      <c r="F39" s="121" t="s">
        <v>116</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113</v>
      </c>
      <c r="B41" s="105" t="s">
        <v>114</v>
      </c>
      <c r="C41" s="106" t="s">
        <v>140</v>
      </c>
      <c r="D41" s="106"/>
      <c r="E41" s="106"/>
      <c r="F41" s="106" t="s">
        <v>141</v>
      </c>
      <c r="G41" s="129"/>
      <c r="H41" s="107"/>
      <c r="I41" s="107"/>
      <c r="J41" s="107"/>
      <c r="K41" s="83"/>
      <c r="L41" s="84"/>
    </row>
    <row r="42" spans="1:12" s="68" customFormat="1" x14ac:dyDescent="0.2">
      <c r="A42" s="153"/>
      <c r="B42" s="154"/>
      <c r="C42" s="155"/>
      <c r="D42" s="155"/>
      <c r="E42" s="155"/>
      <c r="F42" s="156"/>
      <c r="G42" s="157"/>
      <c r="H42" s="158"/>
      <c r="I42" s="158"/>
      <c r="J42" s="158"/>
      <c r="K42" s="159"/>
      <c r="L42" s="160"/>
    </row>
    <row r="43" spans="1:12" s="68" customFormat="1" x14ac:dyDescent="0.2">
      <c r="A43" s="153"/>
      <c r="B43" s="161"/>
      <c r="C43" s="162"/>
      <c r="D43" s="162"/>
      <c r="E43" s="162"/>
      <c r="F43" s="156"/>
      <c r="G43" s="163"/>
      <c r="H43" s="164"/>
      <c r="I43" s="164"/>
      <c r="J43" s="164"/>
      <c r="K43" s="165"/>
      <c r="L43" s="166"/>
    </row>
    <row r="44" spans="1:12" s="68" customFormat="1" x14ac:dyDescent="0.2">
      <c r="A44" s="153"/>
      <c r="B44" s="161"/>
      <c r="C44" s="162"/>
      <c r="D44" s="162"/>
      <c r="E44" s="162"/>
      <c r="F44" s="156"/>
      <c r="G44" s="163"/>
      <c r="H44" s="164"/>
      <c r="I44" s="164"/>
      <c r="J44" s="164"/>
      <c r="K44" s="165"/>
      <c r="L44" s="166"/>
    </row>
    <row r="45" spans="1:12" s="68" customFormat="1" x14ac:dyDescent="0.2">
      <c r="A45" s="153"/>
      <c r="B45" s="161"/>
      <c r="C45" s="162"/>
      <c r="D45" s="162"/>
      <c r="E45" s="162"/>
      <c r="F45" s="156"/>
      <c r="G45" s="163"/>
      <c r="H45" s="164"/>
      <c r="I45" s="164"/>
      <c r="J45" s="164"/>
      <c r="K45" s="165"/>
      <c r="L45" s="166"/>
    </row>
    <row r="46" spans="1:12" s="68" customFormat="1" ht="22.5" x14ac:dyDescent="0.2">
      <c r="A46" s="69" t="s">
        <v>117</v>
      </c>
      <c r="B46" s="108">
        <v>304</v>
      </c>
      <c r="C46" s="109" t="s">
        <v>143</v>
      </c>
      <c r="D46" s="109"/>
      <c r="E46" s="109" t="s">
        <v>142</v>
      </c>
      <c r="F46" s="87" t="s">
        <v>144</v>
      </c>
      <c r="G46" s="115" t="s">
        <v>145</v>
      </c>
      <c r="H46" s="223">
        <v>308.82600000000002</v>
      </c>
      <c r="I46" s="110"/>
      <c r="J46" s="110" t="str">
        <f>IF(ISNUMBER(I46),ROUND(H46*I46,3),"")</f>
        <v/>
      </c>
      <c r="K46" s="80"/>
      <c r="L46" s="77">
        <f>ROUND(H46*K46,2)</f>
        <v>0</v>
      </c>
    </row>
    <row r="47" spans="1:12" s="68" customFormat="1" x14ac:dyDescent="0.2">
      <c r="A47" s="69" t="s">
        <v>5</v>
      </c>
      <c r="B47" s="111"/>
      <c r="C47" s="112"/>
      <c r="D47" s="112"/>
      <c r="E47" s="112"/>
      <c r="F47" s="87" t="s">
        <v>146</v>
      </c>
      <c r="G47" s="114"/>
      <c r="H47" s="113"/>
      <c r="I47" s="113"/>
      <c r="J47" s="113"/>
      <c r="K47" s="79"/>
      <c r="L47" s="78"/>
    </row>
    <row r="48" spans="1:12" s="68" customFormat="1" ht="33.75" x14ac:dyDescent="0.2">
      <c r="A48" s="69" t="s">
        <v>7</v>
      </c>
      <c r="B48" s="111"/>
      <c r="C48" s="112"/>
      <c r="D48" s="112"/>
      <c r="E48" s="112"/>
      <c r="F48" s="87" t="s">
        <v>224</v>
      </c>
      <c r="G48" s="114"/>
      <c r="H48" s="113"/>
      <c r="I48" s="113"/>
      <c r="J48" s="113"/>
      <c r="K48" s="79"/>
      <c r="L48" s="78"/>
    </row>
    <row r="49" spans="1:12" s="68" customFormat="1" ht="112.5" x14ac:dyDescent="0.2">
      <c r="A49" s="69" t="s">
        <v>8</v>
      </c>
      <c r="B49" s="111"/>
      <c r="C49" s="112"/>
      <c r="D49" s="112"/>
      <c r="E49" s="112"/>
      <c r="F49" s="87" t="s">
        <v>147</v>
      </c>
      <c r="G49" s="114"/>
      <c r="H49" s="113"/>
      <c r="I49" s="113"/>
      <c r="J49" s="113"/>
      <c r="K49" s="79"/>
      <c r="L49" s="78"/>
    </row>
    <row r="50" spans="1:12" x14ac:dyDescent="0.2">
      <c r="A50" s="69"/>
      <c r="B50" s="116"/>
      <c r="C50" s="117"/>
      <c r="D50" s="117"/>
      <c r="E50" s="117"/>
      <c r="F50" s="117"/>
      <c r="G50" s="118"/>
      <c r="H50" s="119"/>
      <c r="I50" s="119"/>
      <c r="J50" s="119"/>
      <c r="K50" s="81"/>
      <c r="L50" s="82"/>
    </row>
    <row r="51" spans="1:12" ht="22.5" x14ac:dyDescent="0.2">
      <c r="A51" s="69" t="s">
        <v>101</v>
      </c>
      <c r="B51" s="120"/>
      <c r="C51" s="121" t="s">
        <v>210</v>
      </c>
      <c r="D51" s="121"/>
      <c r="E51" s="121"/>
      <c r="F51" s="121" t="s">
        <v>141</v>
      </c>
      <c r="G51" s="122"/>
      <c r="H51" s="123"/>
      <c r="I51" s="123"/>
      <c r="J51" s="123">
        <f>SUBTOTAL(9,J42:J50)</f>
        <v>0</v>
      </c>
      <c r="K51" s="85"/>
      <c r="L51" s="86">
        <f>SUBTOTAL(9,L42:L50)</f>
        <v>0</v>
      </c>
    </row>
    <row r="52" spans="1:12" ht="12" thickBot="1" x14ac:dyDescent="0.25">
      <c r="A52" s="69"/>
      <c r="B52" s="124"/>
      <c r="C52" s="125"/>
      <c r="D52" s="125"/>
      <c r="E52" s="125"/>
      <c r="F52" s="125"/>
      <c r="G52" s="126"/>
      <c r="H52" s="127"/>
      <c r="I52" s="128"/>
      <c r="J52" s="127"/>
      <c r="K52" s="76"/>
      <c r="L52" s="76"/>
    </row>
    <row r="53" spans="1:12" x14ac:dyDescent="0.2">
      <c r="A53" s="69" t="s">
        <v>113</v>
      </c>
      <c r="B53" s="105" t="s">
        <v>114</v>
      </c>
      <c r="C53" s="106" t="s">
        <v>148</v>
      </c>
      <c r="D53" s="106"/>
      <c r="E53" s="106"/>
      <c r="F53" s="106" t="s">
        <v>9</v>
      </c>
      <c r="G53" s="129"/>
      <c r="H53" s="107"/>
      <c r="I53" s="107"/>
      <c r="J53" s="107"/>
      <c r="K53" s="83"/>
      <c r="L53" s="84"/>
    </row>
    <row r="54" spans="1:12" ht="22.5" x14ac:dyDescent="0.2">
      <c r="A54" s="69" t="s">
        <v>117</v>
      </c>
      <c r="B54" s="108">
        <v>3</v>
      </c>
      <c r="C54" s="109" t="s">
        <v>149</v>
      </c>
      <c r="D54" s="109"/>
      <c r="E54" s="109" t="s">
        <v>119</v>
      </c>
      <c r="F54" s="87" t="s">
        <v>150</v>
      </c>
      <c r="G54" s="115" t="s">
        <v>151</v>
      </c>
      <c r="H54" s="110">
        <v>9.4469999999999992</v>
      </c>
      <c r="I54" s="110"/>
      <c r="J54" s="110" t="str">
        <f>IF(ISNUMBER(I54),ROUND(H54*I54,3),"")</f>
        <v/>
      </c>
      <c r="K54" s="80"/>
      <c r="L54" s="77">
        <f>ROUND(H54*K54,2)</f>
        <v>0</v>
      </c>
    </row>
    <row r="55" spans="1:12" x14ac:dyDescent="0.2">
      <c r="A55" s="69" t="s">
        <v>5</v>
      </c>
      <c r="B55" s="111"/>
      <c r="C55" s="112"/>
      <c r="D55" s="112"/>
      <c r="E55" s="112"/>
      <c r="F55" s="87"/>
      <c r="G55" s="114"/>
      <c r="H55" s="113"/>
      <c r="I55" s="113"/>
      <c r="J55" s="113"/>
      <c r="K55" s="79"/>
      <c r="L55" s="78"/>
    </row>
    <row r="56" spans="1:12" s="68" customFormat="1" x14ac:dyDescent="0.2">
      <c r="A56" s="69" t="s">
        <v>7</v>
      </c>
      <c r="B56" s="111"/>
      <c r="C56" s="112"/>
      <c r="D56" s="112"/>
      <c r="E56" s="112"/>
      <c r="F56" s="87" t="s">
        <v>152</v>
      </c>
      <c r="G56" s="114"/>
      <c r="H56" s="113"/>
      <c r="I56" s="113"/>
      <c r="J56" s="113"/>
      <c r="K56" s="79"/>
      <c r="L56" s="78"/>
    </row>
    <row r="57" spans="1:12" s="68" customFormat="1" x14ac:dyDescent="0.2">
      <c r="A57" s="69" t="s">
        <v>8</v>
      </c>
      <c r="B57" s="111"/>
      <c r="C57" s="112"/>
      <c r="D57" s="112"/>
      <c r="E57" s="112"/>
      <c r="F57" s="87" t="s">
        <v>123</v>
      </c>
      <c r="G57" s="114"/>
      <c r="H57" s="113"/>
      <c r="I57" s="113"/>
      <c r="J57" s="113"/>
      <c r="K57" s="79"/>
      <c r="L57" s="78"/>
    </row>
    <row r="58" spans="1:12" s="68" customFormat="1" ht="22.5" x14ac:dyDescent="0.2">
      <c r="A58" s="69" t="s">
        <v>117</v>
      </c>
      <c r="B58" s="108">
        <v>4</v>
      </c>
      <c r="C58" s="109" t="s">
        <v>153</v>
      </c>
      <c r="D58" s="109"/>
      <c r="E58" s="109" t="s">
        <v>119</v>
      </c>
      <c r="F58" s="87" t="s">
        <v>154</v>
      </c>
      <c r="G58" s="115" t="s">
        <v>151</v>
      </c>
      <c r="H58" s="110">
        <v>4.6529999999999996</v>
      </c>
      <c r="I58" s="110"/>
      <c r="J58" s="110" t="str">
        <f>IF(ISNUMBER(I58),ROUND(H58*I58,3),"")</f>
        <v/>
      </c>
      <c r="K58" s="80"/>
      <c r="L58" s="77">
        <f>ROUND(H58*K58,2)</f>
        <v>0</v>
      </c>
    </row>
    <row r="59" spans="1:12" s="68" customFormat="1" x14ac:dyDescent="0.2">
      <c r="A59" s="69" t="s">
        <v>5</v>
      </c>
      <c r="B59" s="111"/>
      <c r="C59" s="112"/>
      <c r="D59" s="112"/>
      <c r="E59" s="112"/>
      <c r="F59" s="87"/>
      <c r="G59" s="114"/>
      <c r="H59" s="113"/>
      <c r="I59" s="113"/>
      <c r="J59" s="113"/>
      <c r="K59" s="79"/>
      <c r="L59" s="78"/>
    </row>
    <row r="60" spans="1:12" s="68" customFormat="1" x14ac:dyDescent="0.2">
      <c r="A60" s="69" t="s">
        <v>7</v>
      </c>
      <c r="B60" s="111"/>
      <c r="C60" s="112"/>
      <c r="D60" s="112"/>
      <c r="E60" s="112"/>
      <c r="F60" s="87" t="s">
        <v>155</v>
      </c>
      <c r="G60" s="114"/>
      <c r="H60" s="113"/>
      <c r="I60" s="113"/>
      <c r="J60" s="113"/>
      <c r="K60" s="79"/>
      <c r="L60" s="78"/>
    </row>
    <row r="61" spans="1:12" s="68" customFormat="1" x14ac:dyDescent="0.2">
      <c r="A61" s="69" t="s">
        <v>8</v>
      </c>
      <c r="B61" s="111"/>
      <c r="C61" s="112"/>
      <c r="D61" s="112"/>
      <c r="E61" s="112"/>
      <c r="F61" s="87" t="s">
        <v>123</v>
      </c>
      <c r="G61" s="114"/>
      <c r="H61" s="113"/>
      <c r="I61" s="113"/>
      <c r="J61" s="113"/>
      <c r="K61" s="79"/>
      <c r="L61" s="78"/>
    </row>
    <row r="62" spans="1:12" s="68" customFormat="1" ht="22.5" x14ac:dyDescent="0.2">
      <c r="A62" s="69" t="s">
        <v>117</v>
      </c>
      <c r="B62" s="108">
        <v>5</v>
      </c>
      <c r="C62" s="109" t="s">
        <v>156</v>
      </c>
      <c r="D62" s="109"/>
      <c r="E62" s="109" t="s">
        <v>119</v>
      </c>
      <c r="F62" s="87" t="s">
        <v>157</v>
      </c>
      <c r="G62" s="115" t="s">
        <v>151</v>
      </c>
      <c r="H62" s="110">
        <v>51.183</v>
      </c>
      <c r="I62" s="110"/>
      <c r="J62" s="110" t="str">
        <f>IF(ISNUMBER(I62),ROUND(H62*I62,3),"")</f>
        <v/>
      </c>
      <c r="K62" s="80"/>
      <c r="L62" s="77">
        <f>ROUND(H62*K62,2)</f>
        <v>0</v>
      </c>
    </row>
    <row r="63" spans="1:12" s="68" customFormat="1" x14ac:dyDescent="0.2">
      <c r="A63" s="69" t="s">
        <v>5</v>
      </c>
      <c r="B63" s="111"/>
      <c r="C63" s="112"/>
      <c r="D63" s="112"/>
      <c r="E63" s="112"/>
      <c r="F63" s="87"/>
      <c r="G63" s="114"/>
      <c r="H63" s="113"/>
      <c r="I63" s="113"/>
      <c r="J63" s="113"/>
      <c r="K63" s="79"/>
      <c r="L63" s="78"/>
    </row>
    <row r="64" spans="1:12" s="68" customFormat="1" x14ac:dyDescent="0.2">
      <c r="A64" s="69" t="s">
        <v>7</v>
      </c>
      <c r="B64" s="111"/>
      <c r="C64" s="112"/>
      <c r="D64" s="112"/>
      <c r="E64" s="112"/>
      <c r="F64" s="87" t="s">
        <v>158</v>
      </c>
      <c r="G64" s="114"/>
      <c r="H64" s="113"/>
      <c r="I64" s="113"/>
      <c r="J64" s="113"/>
      <c r="K64" s="79"/>
      <c r="L64" s="78"/>
    </row>
    <row r="65" spans="1:12" s="68" customFormat="1" x14ac:dyDescent="0.2">
      <c r="A65" s="69" t="s">
        <v>8</v>
      </c>
      <c r="B65" s="111"/>
      <c r="C65" s="112"/>
      <c r="D65" s="112"/>
      <c r="E65" s="112"/>
      <c r="F65" s="87" t="s">
        <v>123</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101</v>
      </c>
      <c r="B67" s="120"/>
      <c r="C67" s="121" t="s">
        <v>211</v>
      </c>
      <c r="D67" s="121"/>
      <c r="E67" s="121"/>
      <c r="F67" s="121" t="s">
        <v>9</v>
      </c>
      <c r="G67" s="122"/>
      <c r="H67" s="123"/>
      <c r="I67" s="123"/>
      <c r="J67" s="123">
        <f>SUBTOTAL(9,J54:J66)</f>
        <v>0</v>
      </c>
      <c r="K67" s="85"/>
      <c r="L67" s="86">
        <f>SUBTOTAL(9,L54:L66)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113</v>
      </c>
      <c r="B69" s="105" t="s">
        <v>114</v>
      </c>
      <c r="C69" s="106" t="s">
        <v>159</v>
      </c>
      <c r="D69" s="106"/>
      <c r="E69" s="106"/>
      <c r="F69" s="106" t="s">
        <v>160</v>
      </c>
      <c r="G69" s="129"/>
      <c r="H69" s="107"/>
      <c r="I69" s="107"/>
      <c r="J69" s="107"/>
      <c r="K69" s="83"/>
      <c r="L69" s="84"/>
    </row>
    <row r="70" spans="1:12" s="68" customFormat="1" ht="22.5" x14ac:dyDescent="0.2">
      <c r="A70" s="69" t="s">
        <v>117</v>
      </c>
      <c r="B70" s="108">
        <v>16</v>
      </c>
      <c r="C70" s="109" t="s">
        <v>161</v>
      </c>
      <c r="D70" s="109"/>
      <c r="E70" s="109" t="s">
        <v>119</v>
      </c>
      <c r="F70" s="87" t="s">
        <v>162</v>
      </c>
      <c r="G70" s="115" t="s">
        <v>151</v>
      </c>
      <c r="H70" s="110">
        <v>14.1</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163</v>
      </c>
      <c r="G72" s="114"/>
      <c r="H72" s="113"/>
      <c r="I72" s="113"/>
      <c r="J72" s="113"/>
      <c r="K72" s="79"/>
      <c r="L72" s="78"/>
    </row>
    <row r="73" spans="1:12" x14ac:dyDescent="0.2">
      <c r="A73" s="1" t="s">
        <v>8</v>
      </c>
      <c r="B73" s="111"/>
      <c r="C73" s="112"/>
      <c r="D73" s="112"/>
      <c r="E73" s="112"/>
      <c r="F73" s="87" t="s">
        <v>123</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101</v>
      </c>
      <c r="B75" s="120"/>
      <c r="C75" s="121" t="s">
        <v>212</v>
      </c>
      <c r="D75" s="121"/>
      <c r="E75" s="121"/>
      <c r="F75" s="121" t="s">
        <v>160</v>
      </c>
      <c r="G75" s="122"/>
      <c r="H75" s="123"/>
      <c r="I75" s="123"/>
      <c r="J75" s="123">
        <f>SUBTOTAL(9,J70:J74)</f>
        <v>0</v>
      </c>
      <c r="K75" s="85"/>
      <c r="L75" s="86">
        <f>SUBTOTAL(9,L70:L74)</f>
        <v>0</v>
      </c>
    </row>
    <row r="76" spans="1:12" ht="12" thickBot="1" x14ac:dyDescent="0.25">
      <c r="A76" s="1"/>
      <c r="B76" s="124"/>
      <c r="C76" s="125"/>
      <c r="D76" s="125"/>
      <c r="E76" s="125"/>
      <c r="F76" s="125"/>
      <c r="G76" s="126"/>
      <c r="H76" s="127"/>
      <c r="I76" s="128"/>
      <c r="J76" s="127"/>
      <c r="K76" s="76"/>
      <c r="L76" s="76"/>
    </row>
    <row r="77" spans="1:12" x14ac:dyDescent="0.2">
      <c r="A77" s="1" t="s">
        <v>113</v>
      </c>
      <c r="B77" s="105" t="s">
        <v>114</v>
      </c>
      <c r="C77" s="106" t="s">
        <v>164</v>
      </c>
      <c r="D77" s="106"/>
      <c r="E77" s="106"/>
      <c r="F77" s="106" t="s">
        <v>165</v>
      </c>
      <c r="G77" s="129"/>
      <c r="H77" s="107"/>
      <c r="I77" s="107"/>
      <c r="J77" s="107"/>
      <c r="K77" s="83"/>
      <c r="L77" s="84"/>
    </row>
    <row r="78" spans="1:12" ht="22.5" x14ac:dyDescent="0.2">
      <c r="A78" s="1" t="s">
        <v>117</v>
      </c>
      <c r="B78" s="108">
        <v>17</v>
      </c>
      <c r="C78" s="109" t="s">
        <v>166</v>
      </c>
      <c r="D78" s="109"/>
      <c r="E78" s="109" t="s">
        <v>119</v>
      </c>
      <c r="F78" s="87" t="s">
        <v>167</v>
      </c>
      <c r="G78" s="115" t="s">
        <v>151</v>
      </c>
      <c r="H78" s="110">
        <v>20</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168</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ht="22.5" x14ac:dyDescent="0.2">
      <c r="A82" s="1" t="s">
        <v>117</v>
      </c>
      <c r="B82" s="108">
        <v>18</v>
      </c>
      <c r="C82" s="109" t="s">
        <v>169</v>
      </c>
      <c r="D82" s="109"/>
      <c r="E82" s="109" t="s">
        <v>134</v>
      </c>
      <c r="F82" s="87" t="s">
        <v>170</v>
      </c>
      <c r="G82" s="115" t="s">
        <v>171</v>
      </c>
      <c r="H82" s="110">
        <v>4.2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172</v>
      </c>
      <c r="G84" s="114"/>
      <c r="H84" s="113"/>
      <c r="I84" s="113"/>
      <c r="J84" s="113"/>
      <c r="K84" s="79"/>
      <c r="L84" s="78"/>
    </row>
    <row r="85" spans="1:12" x14ac:dyDescent="0.2">
      <c r="A85" s="1" t="s">
        <v>8</v>
      </c>
      <c r="B85" s="111"/>
      <c r="C85" s="112"/>
      <c r="D85" s="112"/>
      <c r="E85" s="112"/>
      <c r="F85" s="87"/>
      <c r="G85" s="114"/>
      <c r="H85" s="113"/>
      <c r="I85" s="113"/>
      <c r="J85" s="113"/>
      <c r="K85" s="79"/>
      <c r="L85" s="78"/>
    </row>
    <row r="86" spans="1:12" ht="22.5" x14ac:dyDescent="0.2">
      <c r="A86" s="1" t="s">
        <v>117</v>
      </c>
      <c r="B86" s="108">
        <v>19</v>
      </c>
      <c r="C86" s="109" t="s">
        <v>173</v>
      </c>
      <c r="D86" s="109"/>
      <c r="E86" s="109" t="s">
        <v>134</v>
      </c>
      <c r="F86" s="87" t="s">
        <v>174</v>
      </c>
      <c r="G86" s="115" t="s">
        <v>171</v>
      </c>
      <c r="H86" s="110">
        <v>3.64</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175</v>
      </c>
      <c r="G88" s="114"/>
      <c r="H88" s="113"/>
      <c r="I88" s="113"/>
      <c r="J88" s="113"/>
      <c r="K88" s="79"/>
      <c r="L88" s="78"/>
    </row>
    <row r="89" spans="1:12" x14ac:dyDescent="0.2">
      <c r="A89" s="1" t="s">
        <v>8</v>
      </c>
      <c r="B89" s="111"/>
      <c r="C89" s="112"/>
      <c r="D89" s="112"/>
      <c r="E89" s="112"/>
      <c r="F89" s="87"/>
      <c r="G89" s="114"/>
      <c r="H89" s="113"/>
      <c r="I89" s="113"/>
      <c r="J89" s="113"/>
      <c r="K89" s="79"/>
      <c r="L89" s="78"/>
    </row>
    <row r="90" spans="1:12" ht="22.5" x14ac:dyDescent="0.2">
      <c r="A90" s="1" t="s">
        <v>117</v>
      </c>
      <c r="B90" s="108">
        <v>20</v>
      </c>
      <c r="C90" s="109" t="s">
        <v>176</v>
      </c>
      <c r="D90" s="109"/>
      <c r="E90" s="109" t="s">
        <v>119</v>
      </c>
      <c r="F90" s="87" t="s">
        <v>177</v>
      </c>
      <c r="G90" s="115" t="s">
        <v>171</v>
      </c>
      <c r="H90" s="110">
        <v>22.33</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178</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ht="22.5" x14ac:dyDescent="0.2">
      <c r="A94" s="1" t="s">
        <v>117</v>
      </c>
      <c r="B94" s="108">
        <v>21</v>
      </c>
      <c r="C94" s="109" t="s">
        <v>179</v>
      </c>
      <c r="D94" s="109"/>
      <c r="E94" s="109" t="s">
        <v>119</v>
      </c>
      <c r="F94" s="87" t="s">
        <v>180</v>
      </c>
      <c r="G94" s="115" t="s">
        <v>181</v>
      </c>
      <c r="H94" s="110">
        <v>10</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182</v>
      </c>
      <c r="G96" s="114"/>
      <c r="H96" s="113"/>
      <c r="I96" s="113"/>
      <c r="J96" s="113"/>
      <c r="K96" s="79"/>
      <c r="L96" s="78"/>
    </row>
    <row r="97" spans="1:12" x14ac:dyDescent="0.2">
      <c r="A97" s="1" t="s">
        <v>8</v>
      </c>
      <c r="B97" s="111"/>
      <c r="C97" s="112"/>
      <c r="D97" s="112"/>
      <c r="E97" s="112"/>
      <c r="F97" s="87" t="s">
        <v>123</v>
      </c>
      <c r="G97" s="114"/>
      <c r="H97" s="113"/>
      <c r="I97" s="113"/>
      <c r="J97" s="113"/>
      <c r="K97" s="79"/>
      <c r="L97" s="78"/>
    </row>
    <row r="98" spans="1:12" x14ac:dyDescent="0.2">
      <c r="A98" s="1"/>
      <c r="B98" s="116"/>
      <c r="C98" s="117"/>
      <c r="D98" s="117"/>
      <c r="E98" s="117"/>
      <c r="F98" s="117"/>
      <c r="G98" s="118"/>
      <c r="H98" s="119"/>
      <c r="I98" s="119"/>
      <c r="J98" s="119"/>
      <c r="K98" s="81"/>
      <c r="L98" s="82"/>
    </row>
    <row r="99" spans="1:12" ht="22.5" x14ac:dyDescent="0.2">
      <c r="A99" s="1" t="s">
        <v>101</v>
      </c>
      <c r="B99" s="120"/>
      <c r="C99" s="121" t="s">
        <v>213</v>
      </c>
      <c r="D99" s="121"/>
      <c r="E99" s="121"/>
      <c r="F99" s="121" t="s">
        <v>165</v>
      </c>
      <c r="G99" s="122"/>
      <c r="H99" s="123"/>
      <c r="I99" s="123"/>
      <c r="J99" s="123">
        <f>SUBTOTAL(9,J78:J98)</f>
        <v>0</v>
      </c>
      <c r="K99" s="85"/>
      <c r="L99" s="86">
        <f>SUBTOTAL(9,L78:L98)</f>
        <v>0</v>
      </c>
    </row>
    <row r="100" spans="1:12" ht="12" thickBot="1" x14ac:dyDescent="0.25">
      <c r="A100" s="1"/>
      <c r="B100" s="124"/>
      <c r="C100" s="125"/>
      <c r="D100" s="125"/>
      <c r="E100" s="125"/>
      <c r="F100" s="125"/>
      <c r="G100" s="126"/>
      <c r="H100" s="127"/>
      <c r="I100" s="128"/>
      <c r="J100" s="127"/>
      <c r="K100" s="76"/>
      <c r="L100" s="76"/>
    </row>
    <row r="101" spans="1:12" x14ac:dyDescent="0.2">
      <c r="A101" s="1" t="s">
        <v>113</v>
      </c>
      <c r="B101" s="105" t="s">
        <v>114</v>
      </c>
      <c r="C101" s="106" t="s">
        <v>183</v>
      </c>
      <c r="D101" s="106"/>
      <c r="E101" s="106"/>
      <c r="F101" s="106" t="s">
        <v>184</v>
      </c>
      <c r="G101" s="129"/>
      <c r="H101" s="107"/>
      <c r="I101" s="107"/>
      <c r="J101" s="107"/>
      <c r="K101" s="83"/>
      <c r="L101" s="84"/>
    </row>
    <row r="102" spans="1:12" ht="22.5" x14ac:dyDescent="0.2">
      <c r="A102" s="1" t="s">
        <v>117</v>
      </c>
      <c r="B102" s="108">
        <v>1</v>
      </c>
      <c r="C102" s="109" t="s">
        <v>185</v>
      </c>
      <c r="D102" s="109"/>
      <c r="E102" s="109" t="s">
        <v>119</v>
      </c>
      <c r="F102" s="87" t="s">
        <v>186</v>
      </c>
      <c r="G102" s="115" t="s">
        <v>187</v>
      </c>
      <c r="H102" s="110">
        <v>24</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188</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t="s">
        <v>117</v>
      </c>
      <c r="B106" s="108">
        <v>2</v>
      </c>
      <c r="C106" s="109" t="s">
        <v>189</v>
      </c>
      <c r="D106" s="109"/>
      <c r="E106" s="109" t="s">
        <v>134</v>
      </c>
      <c r="F106" s="87" t="s">
        <v>190</v>
      </c>
      <c r="G106" s="115" t="s">
        <v>191</v>
      </c>
      <c r="H106" s="110">
        <v>4.9000000000000004</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192</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x14ac:dyDescent="0.2">
      <c r="A110" s="1"/>
      <c r="B110" s="116"/>
      <c r="C110" s="117"/>
      <c r="D110" s="117"/>
      <c r="E110" s="117"/>
      <c r="F110" s="117"/>
      <c r="G110" s="118"/>
      <c r="H110" s="119"/>
      <c r="I110" s="119"/>
      <c r="J110" s="119"/>
      <c r="K110" s="81"/>
      <c r="L110" s="82"/>
    </row>
    <row r="111" spans="1:12" ht="22.5" x14ac:dyDescent="0.2">
      <c r="A111" s="1" t="s">
        <v>101</v>
      </c>
      <c r="B111" s="120"/>
      <c r="C111" s="121" t="s">
        <v>214</v>
      </c>
      <c r="D111" s="121"/>
      <c r="E111" s="121"/>
      <c r="F111" s="121" t="s">
        <v>184</v>
      </c>
      <c r="G111" s="122"/>
      <c r="H111" s="123"/>
      <c r="I111" s="123"/>
      <c r="J111" s="123">
        <f>SUBTOTAL(9,J102:J110)</f>
        <v>0</v>
      </c>
      <c r="K111" s="85"/>
      <c r="L111" s="86">
        <f>SUBTOTAL(9,L102:L110)</f>
        <v>0</v>
      </c>
    </row>
    <row r="112" spans="1:12" ht="12" thickBot="1" x14ac:dyDescent="0.25">
      <c r="A112" s="1"/>
      <c r="B112" s="124"/>
      <c r="C112" s="125"/>
      <c r="D112" s="125"/>
      <c r="E112" s="125"/>
      <c r="F112" s="125"/>
      <c r="G112" s="126"/>
      <c r="H112" s="127"/>
      <c r="I112" s="128"/>
      <c r="J112" s="127"/>
      <c r="K112" s="76"/>
      <c r="L112" s="76"/>
    </row>
    <row r="113" spans="1:12" x14ac:dyDescent="0.2">
      <c r="A113" s="1" t="s">
        <v>113</v>
      </c>
      <c r="B113" s="105" t="s">
        <v>114</v>
      </c>
      <c r="C113" s="106" t="s">
        <v>193</v>
      </c>
      <c r="D113" s="106"/>
      <c r="E113" s="106"/>
      <c r="F113" s="106" t="s">
        <v>194</v>
      </c>
      <c r="G113" s="129"/>
      <c r="H113" s="107"/>
      <c r="I113" s="107"/>
      <c r="J113" s="107"/>
      <c r="K113" s="83"/>
      <c r="L113" s="84"/>
    </row>
    <row r="114" spans="1:12" ht="22.5" x14ac:dyDescent="0.2">
      <c r="A114" s="1" t="s">
        <v>117</v>
      </c>
      <c r="B114" s="108">
        <v>12</v>
      </c>
      <c r="C114" s="109" t="s">
        <v>195</v>
      </c>
      <c r="D114" s="109"/>
      <c r="E114" s="109" t="s">
        <v>119</v>
      </c>
      <c r="F114" s="87" t="s">
        <v>196</v>
      </c>
      <c r="G114" s="115" t="s">
        <v>151</v>
      </c>
      <c r="H114" s="110">
        <v>45.710999999999999</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197</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2.5" x14ac:dyDescent="0.2">
      <c r="A118" s="1" t="s">
        <v>117</v>
      </c>
      <c r="B118" s="108">
        <v>13</v>
      </c>
      <c r="C118" s="109" t="s">
        <v>198</v>
      </c>
      <c r="D118" s="109"/>
      <c r="E118" s="109" t="s">
        <v>119</v>
      </c>
      <c r="F118" s="87" t="s">
        <v>199</v>
      </c>
      <c r="G118" s="115" t="s">
        <v>200</v>
      </c>
      <c r="H118" s="110">
        <v>914.22</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201</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ht="22.5" x14ac:dyDescent="0.2">
      <c r="A122" s="168" t="s">
        <v>117</v>
      </c>
      <c r="B122" s="169">
        <v>101</v>
      </c>
      <c r="C122" s="170" t="s">
        <v>220</v>
      </c>
      <c r="D122" s="170"/>
      <c r="E122" s="170" t="s">
        <v>119</v>
      </c>
      <c r="F122" s="171" t="s">
        <v>221</v>
      </c>
      <c r="G122" s="172" t="s">
        <v>200</v>
      </c>
      <c r="H122" s="173">
        <v>589.67200000000003</v>
      </c>
      <c r="I122" s="173"/>
      <c r="J122" s="173" t="str">
        <f>IF(ISNUMBER(I122),ROUND(H122*I122,3),"")</f>
        <v/>
      </c>
      <c r="K122" s="174"/>
      <c r="L122" s="175">
        <f>ROUND(H122*K122,2)</f>
        <v>0</v>
      </c>
    </row>
    <row r="123" spans="1:12" x14ac:dyDescent="0.2">
      <c r="A123" s="168" t="s">
        <v>5</v>
      </c>
      <c r="B123" s="176"/>
      <c r="C123" s="177"/>
      <c r="D123" s="177"/>
      <c r="E123" s="177"/>
      <c r="F123" s="171"/>
      <c r="G123" s="178"/>
      <c r="H123" s="179"/>
      <c r="I123" s="179"/>
      <c r="J123" s="179"/>
      <c r="K123" s="180"/>
      <c r="L123" s="181"/>
    </row>
    <row r="124" spans="1:12" ht="22.5" x14ac:dyDescent="0.2">
      <c r="A124" s="168" t="s">
        <v>7</v>
      </c>
      <c r="B124" s="176"/>
      <c r="C124" s="177"/>
      <c r="D124" s="177"/>
      <c r="E124" s="177"/>
      <c r="F124" s="171" t="s">
        <v>222</v>
      </c>
      <c r="G124" s="178"/>
      <c r="H124" s="179"/>
      <c r="I124" s="179"/>
      <c r="J124" s="179"/>
      <c r="K124" s="180"/>
      <c r="L124" s="181"/>
    </row>
    <row r="125" spans="1:12" x14ac:dyDescent="0.2">
      <c r="A125" s="168" t="s">
        <v>8</v>
      </c>
      <c r="B125" s="176"/>
      <c r="C125" s="177"/>
      <c r="D125" s="177"/>
      <c r="E125" s="177"/>
      <c r="F125" s="171" t="s">
        <v>123</v>
      </c>
      <c r="G125" s="178"/>
      <c r="H125" s="179"/>
      <c r="I125" s="179"/>
      <c r="J125" s="179"/>
      <c r="K125" s="180"/>
      <c r="L125" s="181"/>
    </row>
    <row r="126" spans="1:12" ht="22.5" x14ac:dyDescent="0.2">
      <c r="A126" s="1" t="s">
        <v>117</v>
      </c>
      <c r="B126" s="108">
        <v>14</v>
      </c>
      <c r="C126" s="109" t="s">
        <v>202</v>
      </c>
      <c r="D126" s="109"/>
      <c r="E126" s="109" t="s">
        <v>119</v>
      </c>
      <c r="F126" s="87" t="s">
        <v>203</v>
      </c>
      <c r="G126" s="115" t="s">
        <v>171</v>
      </c>
      <c r="H126" s="110">
        <v>32.402000000000001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204</v>
      </c>
      <c r="G128" s="114"/>
      <c r="H128" s="113"/>
      <c r="I128" s="113"/>
      <c r="J128" s="113"/>
      <c r="K128" s="79"/>
      <c r="L128" s="78"/>
    </row>
    <row r="129" spans="1:12" x14ac:dyDescent="0.2">
      <c r="A129" s="1" t="s">
        <v>8</v>
      </c>
      <c r="B129" s="111"/>
      <c r="C129" s="112"/>
      <c r="D129" s="112"/>
      <c r="E129" s="112"/>
      <c r="F129" s="87" t="s">
        <v>123</v>
      </c>
      <c r="G129" s="114"/>
      <c r="H129" s="113"/>
      <c r="I129" s="113"/>
      <c r="J129" s="113"/>
      <c r="K129" s="79"/>
      <c r="L129" s="78"/>
    </row>
    <row r="130" spans="1:12" ht="22.5" x14ac:dyDescent="0.2">
      <c r="A130" s="1" t="s">
        <v>117</v>
      </c>
      <c r="B130" s="108">
        <v>15</v>
      </c>
      <c r="C130" s="109" t="s">
        <v>205</v>
      </c>
      <c r="D130" s="109"/>
      <c r="E130" s="109" t="s">
        <v>119</v>
      </c>
      <c r="F130" s="87" t="s">
        <v>206</v>
      </c>
      <c r="G130" s="115" t="s">
        <v>207</v>
      </c>
      <c r="H130" s="110">
        <v>181.12200000000001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ht="33.75" x14ac:dyDescent="0.2">
      <c r="A132" s="1" t="s">
        <v>7</v>
      </c>
      <c r="B132" s="111"/>
      <c r="C132" s="112"/>
      <c r="D132" s="112"/>
      <c r="E132" s="112"/>
      <c r="F132" s="87" t="s">
        <v>208</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x14ac:dyDescent="0.2">
      <c r="A134" s="1"/>
      <c r="B134" s="130"/>
      <c r="C134" s="131"/>
      <c r="D134" s="131"/>
      <c r="E134" s="131"/>
      <c r="F134" s="131"/>
      <c r="G134" s="132"/>
      <c r="H134" s="133"/>
      <c r="I134" s="133"/>
      <c r="J134" s="133"/>
      <c r="K134" s="89"/>
      <c r="L134" s="90"/>
    </row>
    <row r="135" spans="1:12" ht="22.5" x14ac:dyDescent="0.2">
      <c r="A135" s="1" t="s">
        <v>101</v>
      </c>
      <c r="B135" s="120"/>
      <c r="C135" s="121" t="s">
        <v>215</v>
      </c>
      <c r="D135" s="121"/>
      <c r="E135" s="121"/>
      <c r="F135" s="121" t="s">
        <v>194</v>
      </c>
      <c r="G135" s="122"/>
      <c r="H135" s="123"/>
      <c r="I135" s="123"/>
      <c r="J135" s="123">
        <f>SUBTOTAL(9,J114:J134)</f>
        <v>0</v>
      </c>
      <c r="K135" s="85"/>
      <c r="L135" s="86">
        <f>SUBTOTAL(9,L114:L134)</f>
        <v>0</v>
      </c>
    </row>
    <row r="136" spans="1:12" x14ac:dyDescent="0.2">
      <c r="A136" s="1"/>
      <c r="B136" s="134"/>
      <c r="C136" s="135"/>
      <c r="D136" s="135"/>
      <c r="E136" s="135"/>
      <c r="F136" s="135"/>
      <c r="G136" s="136"/>
      <c r="H136" s="137"/>
      <c r="I136" s="138"/>
      <c r="J136" s="137"/>
      <c r="K136" s="88"/>
      <c r="L136" s="88"/>
    </row>
    <row r="137" spans="1:12" x14ac:dyDescent="0.2">
      <c r="A137" s="1"/>
      <c r="B137" s="139"/>
      <c r="C137" s="75"/>
      <c r="D137" s="75"/>
      <c r="E137" s="75"/>
      <c r="F137" s="75"/>
      <c r="G137" s="140"/>
      <c r="H137" s="141"/>
      <c r="I137" s="142"/>
      <c r="J137" s="141"/>
      <c r="K137" s="70"/>
      <c r="L137" s="70"/>
    </row>
    <row r="138" spans="1:12" x14ac:dyDescent="0.2">
      <c r="A138" s="1"/>
      <c r="B138" s="139"/>
      <c r="C138" s="75"/>
      <c r="D138" s="75"/>
      <c r="E138" s="75"/>
      <c r="F138" s="75"/>
      <c r="G138" s="140"/>
      <c r="H138" s="141"/>
      <c r="I138" s="142"/>
      <c r="J138" s="141"/>
      <c r="K138" s="70"/>
      <c r="L138" s="70"/>
    </row>
    <row r="139" spans="1:12" x14ac:dyDescent="0.2">
      <c r="A139" s="1"/>
      <c r="B139" s="139"/>
      <c r="C139" s="75"/>
      <c r="D139" s="75"/>
      <c r="E139" s="75"/>
      <c r="F139" s="75"/>
      <c r="G139" s="140"/>
      <c r="H139" s="141"/>
      <c r="I139" s="142"/>
      <c r="J139" s="141"/>
      <c r="K139" s="70"/>
      <c r="L139" s="70"/>
    </row>
    <row r="140" spans="1:12" x14ac:dyDescent="0.2">
      <c r="A140" s="1"/>
      <c r="B140" s="139"/>
      <c r="C140" s="75"/>
      <c r="D140" s="75"/>
      <c r="E140" s="75"/>
      <c r="F140" s="75"/>
      <c r="G140" s="140"/>
      <c r="H140" s="141"/>
      <c r="I140" s="142"/>
      <c r="J140" s="141"/>
      <c r="K140" s="70"/>
      <c r="L140" s="70"/>
    </row>
    <row r="141" spans="1:12" x14ac:dyDescent="0.2">
      <c r="A141" s="1"/>
      <c r="B141" s="139"/>
      <c r="C141" s="75"/>
      <c r="D141" s="75"/>
      <c r="E141" s="75"/>
      <c r="F141" s="75"/>
      <c r="G141" s="140"/>
      <c r="H141" s="141"/>
      <c r="I141" s="142"/>
      <c r="J141" s="141"/>
      <c r="K141" s="70"/>
      <c r="L141" s="70"/>
    </row>
    <row r="142" spans="1:12" x14ac:dyDescent="0.2">
      <c r="A142" s="1"/>
      <c r="B142" s="139"/>
      <c r="C142" s="75"/>
      <c r="D142" s="75"/>
      <c r="E142" s="75"/>
      <c r="F142" s="75"/>
      <c r="G142" s="140"/>
      <c r="H142" s="141"/>
      <c r="I142" s="142"/>
      <c r="J142" s="141"/>
      <c r="K142" s="70"/>
      <c r="L142" s="70"/>
    </row>
    <row r="143" spans="1:12" x14ac:dyDescent="0.2">
      <c r="A143" s="1"/>
      <c r="B143" s="139"/>
      <c r="C143" s="75"/>
      <c r="D143" s="75"/>
      <c r="E143" s="75"/>
      <c r="F143" s="75"/>
      <c r="G143" s="140"/>
      <c r="H143" s="141"/>
      <c r="I143" s="142"/>
      <c r="J143" s="141"/>
      <c r="K143" s="70"/>
      <c r="L143" s="70"/>
    </row>
    <row r="144" spans="1:12" x14ac:dyDescent="0.2">
      <c r="A144" s="1"/>
      <c r="B144" s="139"/>
      <c r="C144" s="75"/>
      <c r="D144" s="75"/>
      <c r="E144" s="75"/>
      <c r="F144" s="75"/>
      <c r="G144" s="140"/>
      <c r="H144" s="141"/>
      <c r="I144" s="142"/>
      <c r="J144" s="141"/>
      <c r="K144" s="70"/>
      <c r="L144" s="70"/>
    </row>
    <row r="145" spans="1:12" x14ac:dyDescent="0.2">
      <c r="A145" s="1"/>
      <c r="B145" s="139"/>
      <c r="C145" s="75"/>
      <c r="D145" s="75"/>
      <c r="E145" s="75"/>
      <c r="F145" s="75"/>
      <c r="G145" s="140"/>
      <c r="H145" s="141"/>
      <c r="I145" s="142"/>
      <c r="J145" s="141"/>
      <c r="K145" s="70"/>
      <c r="L145" s="70"/>
    </row>
    <row r="146" spans="1:12" x14ac:dyDescent="0.2">
      <c r="A146" s="1"/>
      <c r="B146" s="139"/>
      <c r="C146" s="75"/>
      <c r="D146" s="75"/>
      <c r="E146" s="75"/>
      <c r="F146" s="75"/>
      <c r="G146" s="140"/>
      <c r="H146" s="141"/>
      <c r="I146" s="142"/>
      <c r="J146" s="141"/>
      <c r="K146" s="70"/>
      <c r="L146" s="70"/>
    </row>
    <row r="147" spans="1:12" x14ac:dyDescent="0.2">
      <c r="A147" s="1"/>
      <c r="B147" s="139"/>
      <c r="C147" s="75"/>
      <c r="D147" s="75"/>
      <c r="E147" s="75"/>
      <c r="F147" s="75"/>
      <c r="G147" s="140"/>
      <c r="H147" s="141"/>
      <c r="I147" s="142"/>
      <c r="J147" s="141"/>
      <c r="K147" s="70"/>
      <c r="L147" s="70"/>
    </row>
    <row r="148" spans="1:12" x14ac:dyDescent="0.2">
      <c r="A148" s="1"/>
      <c r="B148" s="139"/>
      <c r="C148" s="75"/>
      <c r="D148" s="75"/>
      <c r="E148" s="75"/>
      <c r="F148" s="75"/>
      <c r="G148" s="140"/>
      <c r="H148" s="141"/>
      <c r="I148" s="142"/>
      <c r="J148" s="141"/>
      <c r="K148" s="70"/>
      <c r="L148" s="70"/>
    </row>
    <row r="149" spans="1:12" x14ac:dyDescent="0.2">
      <c r="A149" s="1"/>
      <c r="B149" s="139"/>
      <c r="C149" s="75"/>
      <c r="D149" s="75"/>
      <c r="E149" s="75"/>
      <c r="F149" s="75"/>
      <c r="G149" s="140"/>
      <c r="H149" s="141"/>
      <c r="I149" s="142"/>
      <c r="J149" s="141"/>
      <c r="K149" s="70"/>
      <c r="L149" s="70"/>
    </row>
    <row r="150" spans="1:12" x14ac:dyDescent="0.2">
      <c r="A150" s="1"/>
      <c r="B150" s="139"/>
      <c r="C150" s="75"/>
      <c r="D150" s="75"/>
      <c r="E150" s="75"/>
      <c r="F150" s="75"/>
      <c r="G150" s="140"/>
      <c r="H150" s="141"/>
      <c r="I150" s="142"/>
      <c r="J150" s="141"/>
      <c r="K150" s="70"/>
      <c r="L150" s="70"/>
    </row>
    <row r="151" spans="1:12" x14ac:dyDescent="0.2">
      <c r="A151" s="1"/>
      <c r="B151" s="139"/>
      <c r="C151" s="75"/>
      <c r="D151" s="75"/>
      <c r="E151" s="75"/>
      <c r="F151" s="75"/>
      <c r="G151" s="140"/>
      <c r="H151" s="141"/>
      <c r="I151" s="142"/>
      <c r="J151" s="141"/>
      <c r="K151" s="70"/>
      <c r="L151" s="70"/>
    </row>
    <row r="152" spans="1:12" x14ac:dyDescent="0.2">
      <c r="A152" s="1"/>
      <c r="B152" s="139"/>
      <c r="C152" s="75"/>
      <c r="D152" s="75"/>
      <c r="E152" s="75"/>
      <c r="F152" s="75"/>
      <c r="G152" s="140"/>
      <c r="H152" s="141"/>
      <c r="I152" s="142"/>
      <c r="J152" s="141"/>
      <c r="K152" s="70"/>
      <c r="L152" s="70"/>
    </row>
    <row r="153" spans="1:12" x14ac:dyDescent="0.2">
      <c r="A153" s="1"/>
      <c r="B153" s="139"/>
      <c r="C153" s="75"/>
      <c r="D153" s="75"/>
      <c r="E153" s="75"/>
      <c r="F153" s="75"/>
      <c r="G153" s="140"/>
      <c r="H153" s="141"/>
      <c r="I153" s="142"/>
      <c r="J153" s="141"/>
      <c r="K153" s="70"/>
      <c r="L153" s="70"/>
    </row>
    <row r="154" spans="1:12" x14ac:dyDescent="0.2">
      <c r="A154" s="1"/>
      <c r="B154" s="139"/>
      <c r="C154" s="75"/>
      <c r="D154" s="75"/>
      <c r="E154" s="75"/>
      <c r="F154" s="75"/>
      <c r="G154" s="140"/>
      <c r="H154" s="141"/>
      <c r="I154" s="142"/>
      <c r="J154" s="141"/>
      <c r="K154" s="70"/>
      <c r="L154" s="70"/>
    </row>
    <row r="155" spans="1:12" x14ac:dyDescent="0.2">
      <c r="A155" s="1"/>
      <c r="B155" s="139"/>
      <c r="C155" s="75"/>
      <c r="D155" s="75"/>
      <c r="E155" s="75"/>
      <c r="F155" s="75"/>
      <c r="G155" s="140"/>
      <c r="H155" s="141"/>
      <c r="I155" s="142"/>
      <c r="J155" s="141"/>
      <c r="K155" s="70"/>
      <c r="L155" s="70"/>
    </row>
    <row r="156" spans="1:12" x14ac:dyDescent="0.2">
      <c r="A156" s="1"/>
      <c r="B156" s="139"/>
      <c r="C156" s="75"/>
      <c r="D156" s="75"/>
      <c r="E156" s="75"/>
      <c r="F156" s="75"/>
      <c r="G156" s="140"/>
      <c r="H156" s="141"/>
      <c r="I156" s="142"/>
      <c r="J156" s="141"/>
      <c r="K156" s="70"/>
      <c r="L156" s="70"/>
    </row>
    <row r="157" spans="1:12" x14ac:dyDescent="0.2">
      <c r="A157" s="1"/>
      <c r="B157" s="139"/>
      <c r="C157" s="75"/>
      <c r="D157" s="75"/>
      <c r="E157" s="75"/>
      <c r="F157" s="75"/>
      <c r="G157" s="140"/>
      <c r="H157" s="141"/>
      <c r="I157" s="142"/>
      <c r="J157" s="141"/>
      <c r="K157" s="70"/>
      <c r="L157" s="70"/>
    </row>
    <row r="158" spans="1:12" x14ac:dyDescent="0.2">
      <c r="A158" s="1"/>
      <c r="B158" s="139"/>
      <c r="C158" s="75"/>
      <c r="D158" s="75"/>
      <c r="E158" s="75"/>
      <c r="F158" s="75"/>
      <c r="G158" s="140"/>
      <c r="H158" s="141"/>
      <c r="I158" s="142"/>
      <c r="J158" s="141"/>
      <c r="K158" s="70"/>
      <c r="L158" s="70"/>
    </row>
    <row r="159" spans="1:12" x14ac:dyDescent="0.2">
      <c r="A159" s="1"/>
      <c r="B159" s="139"/>
      <c r="C159" s="75"/>
      <c r="D159" s="75"/>
      <c r="E159" s="75"/>
      <c r="F159" s="75"/>
      <c r="G159" s="140"/>
      <c r="H159" s="141"/>
      <c r="I159" s="142"/>
      <c r="J159" s="141"/>
      <c r="K159" s="70"/>
      <c r="L159" s="70"/>
    </row>
    <row r="160" spans="1:12" x14ac:dyDescent="0.2">
      <c r="A160" s="1"/>
      <c r="B160" s="139"/>
      <c r="C160" s="75"/>
      <c r="D160" s="75"/>
      <c r="E160" s="75"/>
      <c r="F160" s="75"/>
      <c r="G160" s="140"/>
      <c r="H160" s="141"/>
      <c r="I160" s="142"/>
      <c r="J160" s="141"/>
      <c r="K160" s="70"/>
      <c r="L160" s="70"/>
    </row>
    <row r="161" spans="1:12" x14ac:dyDescent="0.2">
      <c r="A161" s="1"/>
      <c r="B161" s="139"/>
      <c r="C161" s="75"/>
      <c r="D161" s="75"/>
      <c r="E161" s="75"/>
      <c r="F161" s="75"/>
      <c r="G161" s="140"/>
      <c r="H161" s="141"/>
      <c r="I161" s="142"/>
      <c r="J161" s="141"/>
      <c r="K161" s="70"/>
      <c r="L161" s="70"/>
    </row>
    <row r="162" spans="1:12" x14ac:dyDescent="0.2">
      <c r="A162" s="1"/>
      <c r="B162" s="139"/>
      <c r="C162" s="75"/>
      <c r="D162" s="75"/>
      <c r="E162" s="75"/>
      <c r="F162" s="75"/>
      <c r="G162" s="140"/>
      <c r="H162" s="141"/>
      <c r="I162" s="142"/>
      <c r="J162" s="141"/>
      <c r="K162" s="70"/>
      <c r="L162" s="70"/>
    </row>
    <row r="163" spans="1:12" x14ac:dyDescent="0.2">
      <c r="A163" s="1"/>
      <c r="B163" s="139"/>
      <c r="C163" s="75"/>
      <c r="D163" s="75"/>
      <c r="E163" s="75"/>
      <c r="F163" s="75"/>
      <c r="G163" s="140"/>
      <c r="H163" s="141"/>
      <c r="I163" s="142"/>
      <c r="J163" s="141"/>
      <c r="K163" s="70"/>
      <c r="L163" s="70"/>
    </row>
    <row r="164" spans="1:12" x14ac:dyDescent="0.2">
      <c r="A164" s="1"/>
      <c r="B164" s="139"/>
      <c r="C164" s="75"/>
      <c r="D164" s="75"/>
      <c r="E164" s="75"/>
      <c r="F164" s="75"/>
      <c r="G164" s="140"/>
      <c r="H164" s="141"/>
      <c r="I164" s="142"/>
      <c r="J164" s="141"/>
      <c r="K164" s="70"/>
      <c r="L164" s="70"/>
    </row>
    <row r="165" spans="1:12" x14ac:dyDescent="0.2">
      <c r="A165" s="1"/>
      <c r="B165" s="139"/>
      <c r="C165" s="75"/>
      <c r="D165" s="75"/>
      <c r="E165" s="75"/>
      <c r="F165" s="75"/>
      <c r="G165" s="140"/>
      <c r="H165" s="141"/>
      <c r="I165" s="142"/>
      <c r="J165" s="141"/>
      <c r="K165" s="70"/>
      <c r="L165" s="70"/>
    </row>
    <row r="166" spans="1:12" x14ac:dyDescent="0.2">
      <c r="A166" s="1"/>
      <c r="B166" s="139"/>
      <c r="C166" s="75"/>
      <c r="D166" s="75"/>
      <c r="E166" s="75"/>
      <c r="F166" s="75"/>
      <c r="G166" s="140"/>
      <c r="H166" s="141"/>
      <c r="I166" s="142"/>
      <c r="J166" s="141"/>
      <c r="K166" s="70"/>
      <c r="L166" s="70"/>
    </row>
    <row r="167" spans="1:12" x14ac:dyDescent="0.2">
      <c r="A167" s="1"/>
      <c r="B167" s="139"/>
      <c r="C167" s="75"/>
      <c r="D167" s="75"/>
      <c r="E167" s="75"/>
      <c r="F167" s="75"/>
      <c r="G167" s="140"/>
      <c r="H167" s="141"/>
      <c r="I167" s="142"/>
      <c r="J167" s="141"/>
      <c r="K167" s="70"/>
      <c r="L167" s="70"/>
    </row>
    <row r="168" spans="1:12" x14ac:dyDescent="0.2">
      <c r="A168" s="1"/>
      <c r="B168" s="139"/>
      <c r="C168" s="75"/>
      <c r="D168" s="75"/>
      <c r="E168" s="75"/>
      <c r="F168" s="75"/>
      <c r="G168" s="140"/>
      <c r="H168" s="141"/>
      <c r="I168" s="142"/>
      <c r="J168" s="141"/>
      <c r="K168" s="70"/>
      <c r="L168" s="70"/>
    </row>
    <row r="169" spans="1:12" x14ac:dyDescent="0.2">
      <c r="A169" s="1"/>
      <c r="B169" s="139"/>
      <c r="C169" s="75"/>
      <c r="D169" s="75"/>
      <c r="E169" s="75"/>
      <c r="F169" s="75"/>
      <c r="G169" s="140"/>
      <c r="H169" s="141"/>
      <c r="I169" s="142"/>
      <c r="J169" s="141"/>
      <c r="K169" s="70"/>
      <c r="L169" s="70"/>
    </row>
    <row r="170" spans="1:12" x14ac:dyDescent="0.2">
      <c r="A170" s="1"/>
      <c r="B170" s="139"/>
      <c r="C170" s="75"/>
      <c r="D170" s="75"/>
      <c r="E170" s="75"/>
      <c r="F170" s="75"/>
      <c r="G170" s="140"/>
      <c r="H170" s="141"/>
      <c r="I170" s="142"/>
      <c r="J170" s="141"/>
      <c r="K170" s="70"/>
      <c r="L170" s="70"/>
    </row>
    <row r="171" spans="1:12" x14ac:dyDescent="0.2">
      <c r="A171" s="1"/>
      <c r="B171" s="139"/>
      <c r="C171" s="75"/>
      <c r="D171" s="75"/>
      <c r="E171" s="75"/>
      <c r="F171" s="75"/>
      <c r="G171" s="140"/>
      <c r="H171" s="141"/>
      <c r="I171" s="142"/>
      <c r="J171" s="141"/>
      <c r="K171" s="70"/>
      <c r="L171" s="70"/>
    </row>
    <row r="172" spans="1:12" x14ac:dyDescent="0.2">
      <c r="A172" s="1"/>
      <c r="B172" s="139"/>
      <c r="C172" s="75"/>
      <c r="D172" s="75"/>
      <c r="E172" s="75"/>
      <c r="F172" s="75"/>
      <c r="G172" s="140"/>
      <c r="H172" s="141"/>
      <c r="I172" s="142"/>
      <c r="J172" s="141"/>
      <c r="K172" s="70"/>
      <c r="L172" s="70"/>
    </row>
    <row r="173" spans="1:12" x14ac:dyDescent="0.2">
      <c r="A173" s="1"/>
      <c r="B173" s="139"/>
      <c r="C173" s="75"/>
      <c r="D173" s="75"/>
      <c r="E173" s="75"/>
      <c r="F173" s="75"/>
      <c r="G173" s="140"/>
      <c r="H173" s="141"/>
      <c r="I173" s="142"/>
      <c r="J173" s="141"/>
      <c r="K173" s="70"/>
      <c r="L173" s="70"/>
    </row>
    <row r="174" spans="1:12" x14ac:dyDescent="0.2">
      <c r="A174" s="1"/>
      <c r="B174" s="139"/>
      <c r="C174" s="75"/>
      <c r="D174" s="75"/>
      <c r="E174" s="75"/>
      <c r="F174" s="75"/>
      <c r="G174" s="140"/>
      <c r="H174" s="141"/>
      <c r="I174" s="142"/>
      <c r="J174" s="141"/>
      <c r="K174" s="70"/>
      <c r="L174" s="70"/>
    </row>
    <row r="175" spans="1:12" x14ac:dyDescent="0.2">
      <c r="A175" s="1"/>
      <c r="B175" s="139"/>
      <c r="C175" s="75"/>
      <c r="D175" s="75"/>
      <c r="E175" s="75"/>
      <c r="F175" s="75"/>
      <c r="G175" s="140"/>
      <c r="H175" s="141"/>
      <c r="I175" s="142"/>
      <c r="J175" s="141"/>
      <c r="K175" s="70"/>
      <c r="L175" s="70"/>
    </row>
    <row r="176" spans="1:12" x14ac:dyDescent="0.2">
      <c r="A176" s="1"/>
      <c r="B176" s="139"/>
      <c r="C176" s="75"/>
      <c r="D176" s="75"/>
      <c r="E176" s="75"/>
      <c r="F176" s="75"/>
      <c r="G176" s="140"/>
      <c r="H176" s="141"/>
      <c r="I176" s="142"/>
      <c r="J176" s="141"/>
      <c r="K176" s="70"/>
      <c r="L176" s="70"/>
    </row>
    <row r="177" spans="1:12" x14ac:dyDescent="0.2">
      <c r="A177" s="1"/>
      <c r="B177" s="139"/>
      <c r="C177" s="75"/>
      <c r="D177" s="75"/>
      <c r="E177" s="75"/>
      <c r="F177" s="75"/>
      <c r="G177" s="140"/>
      <c r="H177" s="141"/>
      <c r="I177" s="142"/>
      <c r="J177" s="141"/>
      <c r="K177" s="70"/>
      <c r="L177" s="70"/>
    </row>
    <row r="178" spans="1:12" x14ac:dyDescent="0.2">
      <c r="A178" s="1"/>
      <c r="B178" s="139"/>
      <c r="C178" s="75"/>
      <c r="D178" s="75"/>
      <c r="E178" s="75"/>
      <c r="F178" s="75"/>
      <c r="G178" s="140"/>
      <c r="H178" s="141"/>
      <c r="I178" s="142"/>
      <c r="J178" s="141"/>
      <c r="K178" s="70"/>
      <c r="L178" s="70"/>
    </row>
    <row r="179" spans="1:12" x14ac:dyDescent="0.2">
      <c r="A179" s="1"/>
      <c r="B179" s="139"/>
      <c r="C179" s="75"/>
      <c r="D179" s="75"/>
      <c r="E179" s="75"/>
      <c r="F179" s="75"/>
      <c r="G179" s="140"/>
      <c r="H179" s="141"/>
      <c r="I179" s="142"/>
      <c r="J179" s="141"/>
      <c r="K179" s="70"/>
      <c r="L179" s="70"/>
    </row>
    <row r="180" spans="1:12" x14ac:dyDescent="0.2">
      <c r="A180" s="1"/>
      <c r="B180" s="139"/>
      <c r="C180" s="75"/>
      <c r="D180" s="75"/>
      <c r="E180" s="75"/>
      <c r="F180" s="75"/>
      <c r="G180" s="140"/>
      <c r="H180" s="141"/>
      <c r="I180" s="142"/>
      <c r="J180" s="141"/>
      <c r="K180" s="70"/>
      <c r="L180" s="70"/>
    </row>
    <row r="181" spans="1:12" x14ac:dyDescent="0.2">
      <c r="A181" s="1"/>
      <c r="B181" s="139"/>
      <c r="C181" s="75"/>
      <c r="D181" s="75"/>
      <c r="E181" s="75"/>
      <c r="F181" s="75"/>
      <c r="G181" s="140"/>
      <c r="H181" s="141"/>
      <c r="I181" s="142"/>
      <c r="J181" s="141"/>
      <c r="K181" s="70"/>
      <c r="L181" s="70"/>
    </row>
    <row r="182" spans="1:12" x14ac:dyDescent="0.2">
      <c r="A182" s="1"/>
      <c r="B182" s="139"/>
      <c r="C182" s="75"/>
      <c r="D182" s="75"/>
      <c r="E182" s="75"/>
      <c r="F182" s="75"/>
      <c r="G182" s="140"/>
      <c r="H182" s="141"/>
      <c r="I182" s="142"/>
      <c r="J182" s="141"/>
      <c r="K182" s="70"/>
      <c r="L182" s="70"/>
    </row>
    <row r="183" spans="1:12" x14ac:dyDescent="0.2">
      <c r="A183" s="1"/>
      <c r="B183" s="139"/>
      <c r="C183" s="75"/>
      <c r="D183" s="75"/>
      <c r="E183" s="75"/>
      <c r="F183" s="75"/>
      <c r="G183" s="140"/>
      <c r="H183" s="141"/>
      <c r="I183" s="142"/>
      <c r="J183" s="141"/>
      <c r="K183" s="70"/>
      <c r="L183" s="70"/>
    </row>
    <row r="184" spans="1:12" x14ac:dyDescent="0.2">
      <c r="A184" s="1"/>
      <c r="B184" s="139"/>
      <c r="C184" s="75"/>
      <c r="D184" s="75"/>
      <c r="E184" s="75"/>
      <c r="F184" s="75"/>
      <c r="G184" s="140"/>
      <c r="H184" s="141"/>
      <c r="I184" s="142"/>
      <c r="J184" s="141"/>
      <c r="K184" s="70"/>
      <c r="L184" s="70"/>
    </row>
    <row r="185" spans="1:12" x14ac:dyDescent="0.2">
      <c r="A185" s="1"/>
      <c r="B185" s="139"/>
      <c r="C185" s="75"/>
      <c r="D185" s="75"/>
      <c r="E185" s="75"/>
      <c r="F185" s="75"/>
      <c r="G185" s="140"/>
      <c r="H185" s="141"/>
      <c r="I185" s="142"/>
      <c r="J185" s="141"/>
      <c r="K185" s="70"/>
      <c r="L185" s="70"/>
    </row>
    <row r="186" spans="1:12" x14ac:dyDescent="0.2">
      <c r="A186" s="1"/>
      <c r="B186" s="139"/>
      <c r="C186" s="75"/>
      <c r="D186" s="75"/>
      <c r="E186" s="75"/>
      <c r="F186" s="75"/>
      <c r="G186" s="140"/>
      <c r="H186" s="141"/>
      <c r="I186" s="142"/>
      <c r="J186" s="141"/>
      <c r="K186" s="70"/>
      <c r="L186" s="70"/>
    </row>
    <row r="187" spans="1:12" x14ac:dyDescent="0.2">
      <c r="A187" s="1"/>
      <c r="B187" s="139"/>
      <c r="C187" s="75"/>
      <c r="D187" s="75"/>
      <c r="E187" s="75"/>
      <c r="F187" s="75"/>
      <c r="G187" s="140"/>
      <c r="H187" s="141"/>
      <c r="I187" s="142"/>
      <c r="J187" s="141"/>
      <c r="K187" s="70"/>
      <c r="L187" s="70"/>
    </row>
    <row r="188" spans="1:12" x14ac:dyDescent="0.2">
      <c r="A188" s="1"/>
      <c r="B188" s="139"/>
      <c r="C188" s="75"/>
      <c r="D188" s="75"/>
      <c r="E188" s="75"/>
      <c r="F188" s="75"/>
      <c r="G188" s="140"/>
      <c r="H188" s="141"/>
      <c r="I188" s="142"/>
      <c r="J188" s="141"/>
      <c r="K188" s="70"/>
      <c r="L188" s="70"/>
    </row>
    <row r="189" spans="1:12" x14ac:dyDescent="0.2">
      <c r="A189" s="1"/>
      <c r="B189" s="139"/>
      <c r="C189" s="75"/>
      <c r="D189" s="75"/>
      <c r="E189" s="75"/>
      <c r="F189" s="75"/>
      <c r="G189" s="140"/>
      <c r="H189" s="141"/>
      <c r="I189" s="142"/>
      <c r="J189" s="141"/>
      <c r="K189" s="70"/>
      <c r="L189" s="70"/>
    </row>
    <row r="190" spans="1:12" x14ac:dyDescent="0.2">
      <c r="A190" s="1"/>
      <c r="B190" s="139"/>
      <c r="C190" s="75"/>
      <c r="D190" s="75"/>
      <c r="E190" s="75"/>
      <c r="F190" s="75"/>
      <c r="G190" s="140"/>
      <c r="H190" s="141"/>
      <c r="I190" s="142"/>
      <c r="J190" s="141"/>
      <c r="K190" s="70"/>
      <c r="L190" s="70"/>
    </row>
    <row r="191" spans="1:12" x14ac:dyDescent="0.2">
      <c r="A191" s="1"/>
      <c r="B191" s="139"/>
      <c r="C191" s="75"/>
      <c r="D191" s="75"/>
      <c r="E191" s="75"/>
      <c r="F191" s="75"/>
      <c r="G191" s="140"/>
      <c r="H191" s="141"/>
      <c r="I191" s="142"/>
      <c r="J191" s="141"/>
      <c r="K191" s="70"/>
      <c r="L191" s="70"/>
    </row>
    <row r="192" spans="1:12" x14ac:dyDescent="0.2">
      <c r="A192" s="1"/>
      <c r="B192" s="139"/>
      <c r="C192" s="75"/>
      <c r="D192" s="75"/>
      <c r="E192" s="75"/>
      <c r="F192" s="75"/>
      <c r="G192" s="140"/>
      <c r="H192" s="141"/>
      <c r="I192" s="142"/>
      <c r="J192" s="141"/>
      <c r="K192" s="70"/>
      <c r="L192" s="70"/>
    </row>
    <row r="193" spans="1:12" x14ac:dyDescent="0.2">
      <c r="A193" s="1"/>
      <c r="B193" s="139"/>
      <c r="C193" s="75"/>
      <c r="D193" s="75"/>
      <c r="E193" s="75"/>
      <c r="F193" s="75"/>
      <c r="G193" s="140"/>
      <c r="H193" s="141"/>
      <c r="I193" s="142"/>
      <c r="J193" s="141"/>
      <c r="K193" s="70"/>
      <c r="L193" s="70"/>
    </row>
    <row r="194" spans="1:12" x14ac:dyDescent="0.2">
      <c r="A194" s="1"/>
      <c r="B194" s="139"/>
      <c r="C194" s="75"/>
      <c r="D194" s="75"/>
      <c r="E194" s="75"/>
      <c r="F194" s="75"/>
      <c r="G194" s="140"/>
      <c r="H194" s="141"/>
      <c r="I194" s="142"/>
      <c r="J194" s="141"/>
      <c r="K194" s="70"/>
      <c r="L194" s="70"/>
    </row>
    <row r="195" spans="1:12" x14ac:dyDescent="0.2">
      <c r="A195" s="1"/>
      <c r="B195" s="139"/>
      <c r="C195" s="75"/>
      <c r="D195" s="75"/>
      <c r="E195" s="75"/>
      <c r="F195" s="75"/>
      <c r="G195" s="140"/>
      <c r="H195" s="141"/>
      <c r="I195" s="142"/>
      <c r="J195" s="141"/>
      <c r="K195" s="70"/>
      <c r="L195" s="70"/>
    </row>
    <row r="196" spans="1:12" x14ac:dyDescent="0.2">
      <c r="A196" s="1"/>
      <c r="B196" s="139"/>
      <c r="C196" s="75"/>
      <c r="D196" s="75"/>
      <c r="E196" s="75"/>
      <c r="F196" s="75"/>
      <c r="G196" s="140"/>
      <c r="H196" s="141"/>
      <c r="I196" s="142"/>
      <c r="J196" s="141"/>
      <c r="K196" s="70"/>
      <c r="L196" s="70"/>
    </row>
    <row r="197" spans="1:12" x14ac:dyDescent="0.2">
      <c r="A197" s="1"/>
      <c r="B197" s="139"/>
      <c r="C197" s="75"/>
      <c r="D197" s="75"/>
      <c r="E197" s="75"/>
      <c r="F197" s="75"/>
      <c r="G197" s="140"/>
      <c r="H197" s="141"/>
      <c r="I197" s="142"/>
      <c r="J197" s="141"/>
      <c r="K197" s="70"/>
      <c r="L197" s="70"/>
    </row>
    <row r="198" spans="1:12" x14ac:dyDescent="0.2">
      <c r="A198" s="1"/>
      <c r="B198" s="139"/>
      <c r="C198" s="75"/>
      <c r="D198" s="75"/>
      <c r="E198" s="75"/>
      <c r="F198" s="75"/>
      <c r="G198" s="140"/>
      <c r="H198" s="141"/>
      <c r="I198" s="142"/>
      <c r="J198" s="141"/>
      <c r="K198" s="70"/>
      <c r="L198" s="70"/>
    </row>
    <row r="199" spans="1:12" x14ac:dyDescent="0.2">
      <c r="A199" s="1"/>
      <c r="B199" s="139"/>
      <c r="C199" s="75"/>
      <c r="D199" s="75"/>
      <c r="E199" s="75"/>
      <c r="F199" s="75"/>
      <c r="G199" s="140"/>
      <c r="H199" s="141"/>
      <c r="I199" s="142"/>
      <c r="J199" s="141"/>
      <c r="K199" s="70"/>
      <c r="L199" s="70"/>
    </row>
    <row r="200" spans="1:12" x14ac:dyDescent="0.2">
      <c r="A200" s="1"/>
      <c r="B200" s="139"/>
      <c r="C200" s="75"/>
      <c r="D200" s="75"/>
      <c r="E200" s="75"/>
      <c r="F200" s="75"/>
      <c r="G200" s="140"/>
      <c r="H200" s="141"/>
      <c r="I200" s="142"/>
      <c r="J200" s="141"/>
      <c r="K200" s="70"/>
      <c r="L200" s="70"/>
    </row>
    <row r="201" spans="1:12" x14ac:dyDescent="0.2">
      <c r="A201" s="1"/>
      <c r="B201" s="139"/>
      <c r="C201" s="75"/>
      <c r="D201" s="75"/>
      <c r="E201" s="75"/>
      <c r="F201" s="75"/>
      <c r="G201" s="140"/>
      <c r="H201" s="141"/>
      <c r="I201" s="142"/>
      <c r="J201" s="141"/>
      <c r="K201" s="70"/>
      <c r="L201" s="70"/>
    </row>
    <row r="202" spans="1:12" x14ac:dyDescent="0.2">
      <c r="A202" s="1"/>
      <c r="B202" s="139"/>
      <c r="C202" s="75"/>
      <c r="D202" s="75"/>
      <c r="E202" s="75"/>
      <c r="F202" s="75"/>
      <c r="G202" s="140"/>
      <c r="H202" s="141"/>
      <c r="I202" s="142"/>
      <c r="J202" s="141"/>
      <c r="K202" s="70"/>
      <c r="L202" s="70"/>
    </row>
    <row r="203" spans="1:12" x14ac:dyDescent="0.2">
      <c r="A203" s="1"/>
      <c r="B203" s="139"/>
      <c r="C203" s="75"/>
      <c r="D203" s="75"/>
      <c r="E203" s="75"/>
      <c r="F203" s="75"/>
      <c r="G203" s="140"/>
      <c r="H203" s="141"/>
      <c r="I203" s="142"/>
      <c r="J203" s="141"/>
      <c r="K203" s="70"/>
      <c r="L203" s="70"/>
    </row>
    <row r="204" spans="1:12" x14ac:dyDescent="0.2">
      <c r="A204" s="1"/>
      <c r="B204" s="139"/>
      <c r="C204" s="75"/>
      <c r="D204" s="75"/>
      <c r="E204" s="75"/>
      <c r="F204" s="75"/>
      <c r="G204" s="140"/>
      <c r="H204" s="141"/>
      <c r="I204" s="142"/>
      <c r="J204" s="141"/>
      <c r="K204" s="70"/>
      <c r="L204" s="70"/>
    </row>
    <row r="205" spans="1:12" x14ac:dyDescent="0.2">
      <c r="A205" s="1"/>
      <c r="B205" s="139"/>
      <c r="C205" s="75"/>
      <c r="D205" s="75"/>
      <c r="E205" s="75"/>
      <c r="F205" s="75"/>
      <c r="G205" s="140"/>
      <c r="H205" s="141"/>
      <c r="I205" s="142"/>
      <c r="J205" s="141"/>
      <c r="K205" s="70"/>
      <c r="L205" s="70"/>
    </row>
    <row r="206" spans="1:12" x14ac:dyDescent="0.2">
      <c r="A206" s="1"/>
      <c r="B206" s="139"/>
      <c r="C206" s="75"/>
      <c r="D206" s="75"/>
      <c r="E206" s="75"/>
      <c r="F206" s="75"/>
      <c r="G206" s="140"/>
      <c r="H206" s="141"/>
      <c r="I206" s="142"/>
      <c r="J206" s="141"/>
      <c r="K206" s="70"/>
      <c r="L206" s="70"/>
    </row>
    <row r="207" spans="1:12" x14ac:dyDescent="0.2">
      <c r="A207" s="1"/>
      <c r="B207" s="139"/>
      <c r="C207" s="75"/>
      <c r="D207" s="75"/>
      <c r="E207" s="75"/>
      <c r="F207" s="75"/>
      <c r="G207" s="140"/>
      <c r="H207" s="141"/>
      <c r="I207" s="142"/>
      <c r="J207" s="141"/>
      <c r="K207" s="70"/>
      <c r="L207" s="70"/>
    </row>
    <row r="208" spans="1:12" x14ac:dyDescent="0.2">
      <c r="A208" s="1"/>
      <c r="B208" s="139"/>
      <c r="C208" s="75"/>
      <c r="D208" s="75"/>
      <c r="E208" s="75"/>
      <c r="F208" s="75"/>
      <c r="G208" s="140"/>
      <c r="H208" s="141"/>
      <c r="I208" s="142"/>
      <c r="J208" s="141"/>
      <c r="K208" s="70"/>
      <c r="L208" s="70"/>
    </row>
    <row r="209" spans="1:12" x14ac:dyDescent="0.2">
      <c r="A209" s="1"/>
      <c r="B209" s="139"/>
      <c r="C209" s="75"/>
      <c r="D209" s="75"/>
      <c r="E209" s="75"/>
      <c r="F209" s="75"/>
      <c r="G209" s="140"/>
      <c r="H209" s="141"/>
      <c r="I209" s="142"/>
      <c r="J209" s="141"/>
      <c r="K209" s="70"/>
      <c r="L209" s="70"/>
    </row>
    <row r="210" spans="1:12" x14ac:dyDescent="0.2">
      <c r="A210" s="1"/>
      <c r="B210" s="139"/>
      <c r="C210" s="75"/>
      <c r="D210" s="75"/>
      <c r="E210" s="75"/>
      <c r="F210" s="75"/>
      <c r="G210" s="140"/>
      <c r="H210" s="141"/>
      <c r="I210" s="142"/>
      <c r="J210" s="141"/>
      <c r="K210" s="70"/>
      <c r="L210" s="70"/>
    </row>
    <row r="211" spans="1:12" x14ac:dyDescent="0.2">
      <c r="A211" s="1"/>
      <c r="B211" s="139"/>
      <c r="C211" s="75"/>
      <c r="D211" s="75"/>
      <c r="E211" s="75"/>
      <c r="F211" s="75"/>
      <c r="G211" s="140"/>
      <c r="H211" s="141"/>
      <c r="I211" s="142"/>
      <c r="J211" s="141"/>
      <c r="K211" s="70"/>
      <c r="L211" s="70"/>
    </row>
    <row r="212" spans="1:12" x14ac:dyDescent="0.2">
      <c r="A212" s="1"/>
      <c r="B212" s="139"/>
      <c r="C212" s="75"/>
      <c r="D212" s="75"/>
      <c r="E212" s="75"/>
      <c r="F212" s="75"/>
      <c r="G212" s="140"/>
      <c r="H212" s="141"/>
      <c r="I212" s="142"/>
      <c r="J212" s="141"/>
      <c r="K212" s="70"/>
      <c r="L212" s="70"/>
    </row>
    <row r="213" spans="1:12" x14ac:dyDescent="0.2">
      <c r="A213" s="1"/>
      <c r="B213" s="139"/>
      <c r="C213" s="75"/>
      <c r="D213" s="75"/>
      <c r="E213" s="75"/>
      <c r="F213" s="75"/>
      <c r="G213" s="140"/>
      <c r="H213" s="141"/>
      <c r="I213" s="142"/>
      <c r="J213" s="141"/>
      <c r="K213" s="70"/>
      <c r="L213" s="70"/>
    </row>
    <row r="214" spans="1:12" x14ac:dyDescent="0.2">
      <c r="A214" s="1"/>
      <c r="B214" s="139"/>
      <c r="C214" s="75"/>
      <c r="D214" s="75"/>
      <c r="E214" s="75"/>
      <c r="F214" s="75"/>
      <c r="G214" s="140"/>
      <c r="H214" s="141"/>
      <c r="I214" s="142"/>
      <c r="J214" s="141"/>
      <c r="K214" s="70"/>
      <c r="L214" s="70"/>
    </row>
    <row r="215" spans="1:12" x14ac:dyDescent="0.2">
      <c r="A215" s="1"/>
      <c r="B215" s="139"/>
      <c r="C215" s="75"/>
      <c r="D215" s="75"/>
      <c r="E215" s="75"/>
      <c r="F215" s="75"/>
      <c r="G215" s="140"/>
      <c r="H215" s="141"/>
      <c r="I215" s="142"/>
      <c r="J215" s="141"/>
      <c r="K215" s="70"/>
      <c r="L215" s="70"/>
    </row>
    <row r="216" spans="1:12" x14ac:dyDescent="0.2">
      <c r="A216" s="1"/>
      <c r="B216" s="139"/>
      <c r="C216" s="75"/>
      <c r="D216" s="75"/>
      <c r="E216" s="75"/>
      <c r="F216" s="75"/>
      <c r="G216" s="140"/>
      <c r="H216" s="141"/>
      <c r="I216" s="142"/>
      <c r="J216" s="141"/>
      <c r="K216" s="70"/>
      <c r="L216" s="70"/>
    </row>
    <row r="217" spans="1:12" x14ac:dyDescent="0.2">
      <c r="A217" s="1"/>
      <c r="B217" s="139"/>
      <c r="C217" s="75"/>
      <c r="D217" s="75"/>
      <c r="E217" s="75"/>
      <c r="F217" s="75"/>
      <c r="G217" s="140"/>
      <c r="H217" s="141"/>
      <c r="I217" s="142"/>
      <c r="J217" s="141"/>
      <c r="K217" s="70"/>
      <c r="L217" s="70"/>
    </row>
    <row r="218" spans="1:12" x14ac:dyDescent="0.2">
      <c r="A218" s="1"/>
      <c r="B218" s="139"/>
      <c r="C218" s="75"/>
      <c r="D218" s="75"/>
      <c r="E218" s="75"/>
      <c r="F218" s="75"/>
      <c r="G218" s="140"/>
      <c r="H218" s="141"/>
      <c r="I218" s="142"/>
      <c r="J218" s="141"/>
      <c r="K218" s="70"/>
      <c r="L218" s="70"/>
    </row>
    <row r="219" spans="1:12" x14ac:dyDescent="0.2">
      <c r="A219" s="1"/>
      <c r="B219" s="139"/>
      <c r="C219" s="75"/>
      <c r="D219" s="75"/>
      <c r="E219" s="75"/>
      <c r="F219" s="75"/>
      <c r="G219" s="140"/>
      <c r="H219" s="141"/>
      <c r="I219" s="142"/>
      <c r="J219" s="141"/>
      <c r="K219" s="70"/>
      <c r="L219" s="70"/>
    </row>
    <row r="220" spans="1:12" x14ac:dyDescent="0.2">
      <c r="A220" s="1"/>
      <c r="B220" s="139"/>
      <c r="C220" s="75"/>
      <c r="D220" s="75"/>
      <c r="E220" s="75"/>
      <c r="F220" s="75"/>
      <c r="G220" s="140"/>
      <c r="H220" s="141"/>
      <c r="I220" s="142"/>
      <c r="J220" s="141"/>
      <c r="K220" s="70"/>
      <c r="L220" s="70"/>
    </row>
    <row r="221" spans="1:12" x14ac:dyDescent="0.2">
      <c r="A221" s="1"/>
      <c r="B221" s="139"/>
      <c r="C221" s="75"/>
      <c r="D221" s="75"/>
      <c r="E221" s="75"/>
      <c r="F221" s="75"/>
      <c r="G221" s="140"/>
      <c r="H221" s="141"/>
      <c r="I221" s="142"/>
      <c r="J221" s="141"/>
      <c r="K221" s="70"/>
      <c r="L221" s="70"/>
    </row>
    <row r="222" spans="1:12" x14ac:dyDescent="0.2">
      <c r="A222" s="1"/>
      <c r="B222" s="139"/>
      <c r="C222" s="75"/>
      <c r="D222" s="75"/>
      <c r="E222" s="75"/>
      <c r="F222" s="75"/>
      <c r="G222" s="140"/>
      <c r="H222" s="141"/>
      <c r="I222" s="142"/>
      <c r="J222" s="141"/>
      <c r="K222" s="70"/>
      <c r="L222" s="70"/>
    </row>
    <row r="223" spans="1:12" x14ac:dyDescent="0.2">
      <c r="A223" s="1"/>
      <c r="B223" s="139"/>
      <c r="C223" s="75"/>
      <c r="D223" s="75"/>
      <c r="E223" s="75"/>
      <c r="F223" s="75"/>
      <c r="G223" s="140"/>
      <c r="H223" s="141"/>
      <c r="I223" s="142"/>
      <c r="J223" s="141"/>
      <c r="K223" s="70"/>
      <c r="L223" s="70"/>
    </row>
    <row r="224" spans="1:12" x14ac:dyDescent="0.2">
      <c r="A224" s="1"/>
      <c r="B224" s="139"/>
      <c r="C224" s="75"/>
      <c r="D224" s="75"/>
      <c r="E224" s="75"/>
      <c r="F224" s="75"/>
      <c r="G224" s="140"/>
      <c r="H224" s="141"/>
      <c r="I224" s="142"/>
      <c r="J224" s="141"/>
      <c r="K224" s="70"/>
      <c r="L224" s="70"/>
    </row>
    <row r="225" spans="1:12" x14ac:dyDescent="0.2">
      <c r="A225" s="1"/>
      <c r="B225" s="139"/>
      <c r="C225" s="75"/>
      <c r="D225" s="75"/>
      <c r="E225" s="75"/>
      <c r="F225" s="75"/>
      <c r="G225" s="140"/>
      <c r="H225" s="141"/>
      <c r="I225" s="142"/>
      <c r="J225" s="141"/>
      <c r="K225" s="70"/>
      <c r="L225" s="70"/>
    </row>
    <row r="226" spans="1:12" x14ac:dyDescent="0.2">
      <c r="A226" s="1"/>
      <c r="B226" s="139"/>
      <c r="C226" s="75"/>
      <c r="D226" s="75"/>
      <c r="E226" s="75"/>
      <c r="F226" s="75"/>
      <c r="G226" s="140"/>
      <c r="H226" s="141"/>
      <c r="I226" s="142"/>
      <c r="J226" s="141"/>
      <c r="K226" s="70"/>
      <c r="L226" s="70"/>
    </row>
    <row r="227" spans="1:12" x14ac:dyDescent="0.2">
      <c r="A227" s="1"/>
      <c r="B227" s="139"/>
      <c r="C227" s="75"/>
      <c r="D227" s="75"/>
      <c r="E227" s="75"/>
      <c r="F227" s="75"/>
      <c r="G227" s="140"/>
      <c r="H227" s="141"/>
      <c r="I227" s="142"/>
      <c r="J227" s="141"/>
      <c r="K227" s="70"/>
      <c r="L227" s="70"/>
    </row>
    <row r="228" spans="1:12" x14ac:dyDescent="0.2">
      <c r="A228" s="1"/>
      <c r="B228" s="139"/>
      <c r="C228" s="75"/>
      <c r="D228" s="75"/>
      <c r="E228" s="75"/>
      <c r="F228" s="75"/>
      <c r="G228" s="140"/>
      <c r="H228" s="141"/>
      <c r="I228" s="142"/>
      <c r="J228" s="141"/>
      <c r="K228" s="70"/>
      <c r="L228" s="70"/>
    </row>
    <row r="229" spans="1:12" x14ac:dyDescent="0.2">
      <c r="A229" s="1"/>
      <c r="B229" s="139"/>
      <c r="C229" s="75"/>
      <c r="D229" s="75"/>
      <c r="E229" s="75"/>
      <c r="F229" s="75"/>
      <c r="G229" s="140"/>
      <c r="H229" s="141"/>
      <c r="I229" s="142"/>
      <c r="J229" s="141"/>
      <c r="K229" s="70"/>
      <c r="L229" s="70"/>
    </row>
    <row r="230" spans="1:12" x14ac:dyDescent="0.2">
      <c r="A230" s="1"/>
      <c r="B230" s="139"/>
      <c r="C230" s="75"/>
      <c r="D230" s="75"/>
      <c r="E230" s="75"/>
      <c r="F230" s="75"/>
      <c r="G230" s="140"/>
      <c r="H230" s="141"/>
      <c r="I230" s="142"/>
      <c r="J230" s="141"/>
      <c r="K230" s="70"/>
      <c r="L230" s="70"/>
    </row>
    <row r="231" spans="1:12" x14ac:dyDescent="0.2">
      <c r="A231" s="1"/>
      <c r="B231" s="139"/>
      <c r="C231" s="75"/>
      <c r="D231" s="75"/>
      <c r="E231" s="75"/>
      <c r="F231" s="75"/>
      <c r="G231" s="140"/>
      <c r="H231" s="141"/>
      <c r="I231" s="142"/>
      <c r="J231" s="141"/>
      <c r="K231" s="70"/>
      <c r="L231" s="70"/>
    </row>
    <row r="232" spans="1:12" x14ac:dyDescent="0.2">
      <c r="A232" s="1"/>
      <c r="B232" s="139"/>
      <c r="C232" s="75"/>
      <c r="D232" s="75"/>
      <c r="E232" s="75"/>
      <c r="F232" s="75"/>
      <c r="G232" s="140"/>
      <c r="H232" s="141"/>
      <c r="I232" s="142"/>
      <c r="J232" s="141"/>
      <c r="K232" s="70"/>
      <c r="L232" s="70"/>
    </row>
    <row r="233" spans="1:12" x14ac:dyDescent="0.2">
      <c r="A233" s="1"/>
      <c r="B233" s="139"/>
      <c r="C233" s="75"/>
      <c r="D233" s="75"/>
      <c r="E233" s="75"/>
      <c r="F233" s="75"/>
      <c r="G233" s="140"/>
      <c r="H233" s="141"/>
      <c r="I233" s="142"/>
      <c r="J233" s="141"/>
      <c r="K233" s="70"/>
      <c r="L233" s="70"/>
    </row>
    <row r="234" spans="1:12" x14ac:dyDescent="0.2">
      <c r="A234" s="1"/>
      <c r="B234" s="139"/>
      <c r="C234" s="75"/>
      <c r="D234" s="75"/>
      <c r="E234" s="75"/>
      <c r="F234" s="75"/>
      <c r="G234" s="140"/>
      <c r="H234" s="141"/>
      <c r="I234" s="142"/>
      <c r="J234" s="141"/>
      <c r="K234" s="70"/>
      <c r="L234" s="70"/>
    </row>
    <row r="235" spans="1:12" x14ac:dyDescent="0.2">
      <c r="A235" s="1"/>
      <c r="B235" s="139"/>
      <c r="C235" s="75"/>
      <c r="D235" s="75"/>
      <c r="E235" s="75"/>
      <c r="F235" s="75"/>
      <c r="G235" s="140"/>
      <c r="H235" s="141"/>
      <c r="I235" s="142"/>
      <c r="J235" s="141"/>
      <c r="K235" s="70"/>
      <c r="L235" s="70"/>
    </row>
    <row r="236" spans="1:12" x14ac:dyDescent="0.2">
      <c r="A236" s="1"/>
      <c r="B236" s="139"/>
      <c r="C236" s="75"/>
      <c r="D236" s="75"/>
      <c r="E236" s="75"/>
      <c r="F236" s="75"/>
      <c r="G236" s="140"/>
      <c r="H236" s="141"/>
      <c r="I236" s="142"/>
      <c r="J236" s="141"/>
      <c r="K236" s="70"/>
      <c r="L236" s="70"/>
    </row>
    <row r="237" spans="1:12" x14ac:dyDescent="0.2">
      <c r="A237" s="1"/>
      <c r="B237" s="139"/>
      <c r="C237" s="75"/>
      <c r="D237" s="7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8"/>
      <c r="E1105" s="144"/>
      <c r="F1105" s="144"/>
      <c r="G1105" s="145"/>
      <c r="H1105" s="146"/>
      <c r="I1105" s="147"/>
      <c r="J1105" s="146"/>
      <c r="K1105" s="73"/>
      <c r="L1105" s="74"/>
    </row>
    <row r="1106" spans="3:12" x14ac:dyDescent="0.2">
      <c r="K1106"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0" min="1" max="11" man="1"/>
    <brk id="81" min="1" max="11" man="1"/>
    <brk id="12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98</v>
      </c>
    </row>
    <row r="18" spans="1:4" x14ac:dyDescent="0.25">
      <c r="A18" s="54">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2019-03-13T14:20:48Z</cp:lastPrinted>
  <dcterms:created xsi:type="dcterms:W3CDTF">2015-03-16T09:47:49Z</dcterms:created>
  <dcterms:modified xsi:type="dcterms:W3CDTF">2019-06-26T07:10:53Z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